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autoCompressPictures="0" defaultThemeVersion="124226"/>
  <mc:AlternateContent xmlns:mc="http://schemas.openxmlformats.org/markup-compatibility/2006">
    <mc:Choice Requires="x15">
      <x15ac:absPath xmlns:x15ac="http://schemas.microsoft.com/office/spreadsheetml/2010/11/ac" url="C:\Users\TFPFRO\Desktop\"/>
    </mc:Choice>
  </mc:AlternateContent>
  <bookViews>
    <workbookView xWindow="0" yWindow="0" windowWidth="24000" windowHeight="9600" tabRatio="899"/>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77" r:id="rId7"/>
    <sheet name="Results (ISA5)" sheetId="75" r:id="rId8"/>
    <sheet name="Results (ISA4)" sheetId="69" r:id="rId9"/>
    <sheet name="Examples KPI" sheetId="89" r:id="rId10"/>
    <sheet name="License" sheetId="84" r:id="rId11"/>
    <sheet name="Change history" sheetId="90" r:id="rId12"/>
  </sheets>
  <externalReferences>
    <externalReference r:id="rId13"/>
    <externalReference r:id="rId14"/>
    <externalReference r:id="rId15"/>
  </externalReferences>
  <definedNames>
    <definedName name="_xlnm._FilterDatabase" localSheetId="6" hidden="1">'Data Protection'!$A$2:$U$7</definedName>
    <definedName name="_xlnm._FilterDatabase" localSheetId="4" hidden="1">'Information Security'!$A$2:$AB$142</definedName>
    <definedName name="_xlnm._FilterDatabase" localSheetId="5" hidden="1">'Prototype Protection'!$A$2:$AB$30</definedName>
    <definedName name="Classification_level" localSheetId="11">#REF!</definedName>
    <definedName name="Classification_level" localSheetId="6">#REF!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23.11.1" localSheetId="11">#REF!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1">#REF!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1">#REF!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1">#REF!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_xlnm.Print_Area" localSheetId="1">Cover!$B$1:$C$21</definedName>
    <definedName name="_xlnm.Print_Area" localSheetId="3">Definitions!$B$1:$E$35</definedName>
    <definedName name="_xlnm.Print_Area" localSheetId="2">'Maturity levels'!$B$1:$H$6</definedName>
    <definedName name="_xlnm.Print_Area" localSheetId="8">'Results (ISA4)'!$A$1:$H$106</definedName>
    <definedName name="_xlnm.Print_Area" localSheetId="7">'Results (ISA5)'!$A$1:$H$98</definedName>
    <definedName name="_xlnm.Print_Area" localSheetId="0">Welcome!$B$1:$B$28</definedName>
    <definedName name="er" localSheetId="11">#REF!</definedName>
    <definedName name="er" localSheetId="6">#REF!</definedName>
    <definedName name="er" localSheetId="3">#REF!</definedName>
    <definedName name="er" localSheetId="2">#REF!</definedName>
    <definedName name="er" localSheetId="5">#REF!</definedName>
    <definedName name="er" localSheetId="7">#REF!</definedName>
    <definedName name="er">#REF!</definedName>
    <definedName name="KPI11.1" localSheetId="11">#REF!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1">#REF!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1">#REF!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1">#REF!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1">#REF!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1">#REF!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1">#REF!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2" localSheetId="11">#REF!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1">#REF!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1">#REF!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1">#REF!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1">#REF!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NovaPath_baseApplication" hidden="1">"Microsoft Excel"</definedName>
    <definedName name="NovaPath_docAuthor" hidden="1">"achrostowski"</definedName>
    <definedName name="NovaPath_docClass" hidden="1">"ZF confidential"</definedName>
    <definedName name="NovaPath_docClassDate" hidden="1">"11/16/2015 11:34:49"</definedName>
    <definedName name="NovaPath_docClassID" hidden="1">1040</definedName>
    <definedName name="NovaPath_docID" hidden="1">"ZZZ985JIUFO4YGZ148DYYF9NYJ"</definedName>
    <definedName name="NovaPath_docIDOld" hidden="1">"64ECS9ZIX149H1I91DD8XHZ4HZ"</definedName>
    <definedName name="NovaPath_docName" hidden="1">"\\emea.zf-world.com\frd\team\kstZ1087\common\020_Audit_Riskmanagement\010_Projects\ISMS Operations\Status Monitor\ZF_ISMS_Status_v2.4.xlsx"</definedName>
    <definedName name="NovaPath_docPath" hidden="1">"\\emea.zf-world.com\frd\team\kstZ1087\common\020_Audit_Riskmanagement\010_Projects\ISMS Operations\Status Monitor"</definedName>
    <definedName name="NovaPath_tenantID" hidden="1">"8BC9BD9B-31E2-4E97-ABE0-B03814292429"</definedName>
    <definedName name="Off_Premises_workplace" localSheetId="11">#REF!</definedName>
    <definedName name="Off_Premises_workplace" localSheetId="6">#REF!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1">#REF!</definedName>
    <definedName name="Optics" localSheetId="6">#REF!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1">#REF!</definedName>
    <definedName name="Personnel" localSheetId="6">#REF!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Protection_class" localSheetId="11">#REF!</definedName>
    <definedName name="Protection_class" localSheetId="6">#REF!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1">#REF!</definedName>
    <definedName name="Security_zones" localSheetId="6">#REF!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1">#REF!</definedName>
    <definedName name="VDA_1_1" localSheetId="6">'Data Protection'!#REF!</definedName>
    <definedName name="VDA_1_1" localSheetId="3">#REF!</definedName>
    <definedName name="VDA_1_1" localSheetId="9">#REF!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11">[1]Informationssicherheit!#REF!</definedName>
    <definedName name="VDA_1_1_1" localSheetId="6">'Data Protection'!#REF!</definedName>
    <definedName name="VDA_1_1_1" localSheetId="3">'Information Security'!#REF!</definedName>
    <definedName name="VDA_1_1_1" localSheetId="9">[2]Informationssicherheit!#REF!</definedName>
    <definedName name="VDA_1_1_1" localSheetId="2">'Information Security'!#REF!</definedName>
    <definedName name="VDA_1_1_1" localSheetId="5">'Prototype Protection'!#REF!</definedName>
    <definedName name="VDA_1_1_1" localSheetId="7">'Information Security'!#REF!</definedName>
    <definedName name="VDA_1_1_1" localSheetId="0">[3]Informationssicherheit!#REF!</definedName>
    <definedName name="VDA_1_1_1">'Information Security'!#REF!</definedName>
    <definedName name="VDA_1_2" localSheetId="11">#REF!</definedName>
    <definedName name="VDA_1_2" localSheetId="6">'Data Protection'!#REF!</definedName>
    <definedName name="VDA_1_2" localSheetId="3">#REF!</definedName>
    <definedName name="VDA_1_2" localSheetId="9">#REF!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1">#REF!</definedName>
    <definedName name="VDA_1_3" localSheetId="6">'Data Protection'!#REF!</definedName>
    <definedName name="VDA_1_3" localSheetId="3">#REF!</definedName>
    <definedName name="VDA_1_3" localSheetId="9">#REF!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1">#REF!</definedName>
    <definedName name="VDA_10_1" localSheetId="6">'Data Protection'!#REF!</definedName>
    <definedName name="VDA_10_1" localSheetId="3">#REF!</definedName>
    <definedName name="VDA_10_1" localSheetId="9">#REF!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1">#REF!</definedName>
    <definedName name="VDA_11_1" localSheetId="6">'Data Protection'!#REF!</definedName>
    <definedName name="VDA_11_1" localSheetId="3">#REF!</definedName>
    <definedName name="VDA_11_1" localSheetId="9">#REF!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1">#REF!</definedName>
    <definedName name="VDA_11_2" localSheetId="6">'Data Protection'!#REF!</definedName>
    <definedName name="VDA_11_2" localSheetId="3">#REF!</definedName>
    <definedName name="VDA_11_2" localSheetId="9">#REF!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1">#REF!</definedName>
    <definedName name="VDA_11_3" localSheetId="6">'Data Protection'!#REF!</definedName>
    <definedName name="VDA_11_3" localSheetId="3">#REF!</definedName>
    <definedName name="VDA_11_3" localSheetId="9">#REF!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1">#REF!</definedName>
    <definedName name="VDA_11_4" localSheetId="6">'Data Protection'!#REF!</definedName>
    <definedName name="VDA_11_4" localSheetId="3">#REF!</definedName>
    <definedName name="VDA_11_4" localSheetId="9">#REF!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1">#REF!</definedName>
    <definedName name="VDA_12_1" localSheetId="6">'Data Protection'!#REF!</definedName>
    <definedName name="VDA_12_1" localSheetId="3">#REF!</definedName>
    <definedName name="VDA_12_1" localSheetId="9">#REF!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1">#REF!</definedName>
    <definedName name="VDA_12_2" localSheetId="6">'Data Protection'!#REF!</definedName>
    <definedName name="VDA_12_2" localSheetId="3">#REF!</definedName>
    <definedName name="VDA_12_2" localSheetId="9">#REF!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1">#REF!</definedName>
    <definedName name="VDA_12_3" localSheetId="6">'Data Protection'!#REF!</definedName>
    <definedName name="VDA_12_3" localSheetId="3">#REF!</definedName>
    <definedName name="VDA_12_3" localSheetId="9">#REF!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1">#REF!</definedName>
    <definedName name="VDA_12_4" localSheetId="6">'Data Protection'!#REF!</definedName>
    <definedName name="VDA_12_4" localSheetId="3">#REF!</definedName>
    <definedName name="VDA_12_4" localSheetId="9">#REF!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1">#REF!</definedName>
    <definedName name="VDA_12_5" localSheetId="6">'Data Protection'!#REF!</definedName>
    <definedName name="VDA_12_5" localSheetId="3">#REF!</definedName>
    <definedName name="VDA_12_5" localSheetId="9">#REF!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1">#REF!</definedName>
    <definedName name="VDA_12_6" localSheetId="6">'Data Protection'!#REF!</definedName>
    <definedName name="VDA_12_6" localSheetId="3">#REF!</definedName>
    <definedName name="VDA_12_6" localSheetId="9">#REF!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1">#REF!</definedName>
    <definedName name="VDA_12_7" localSheetId="6">'Data Protection'!#REF!</definedName>
    <definedName name="VDA_12_7" localSheetId="3">#REF!</definedName>
    <definedName name="VDA_12_7" localSheetId="9">#REF!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1">#REF!</definedName>
    <definedName name="VDA_12_8" localSheetId="6">'Data Protection'!#REF!</definedName>
    <definedName name="VDA_12_8" localSheetId="3">#REF!</definedName>
    <definedName name="VDA_12_8" localSheetId="9">#REF!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1">#REF!</definedName>
    <definedName name="VDA_12_9" localSheetId="6">'Data Protection'!#REF!</definedName>
    <definedName name="VDA_12_9" localSheetId="3">#REF!</definedName>
    <definedName name="VDA_12_9" localSheetId="9">#REF!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1">#REF!</definedName>
    <definedName name="VDA_13_1" localSheetId="6">'Data Protection'!#REF!</definedName>
    <definedName name="VDA_13_1" localSheetId="3">#REF!</definedName>
    <definedName name="VDA_13_1" localSheetId="9">#REF!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1">#REF!</definedName>
    <definedName name="VDA_13_2" localSheetId="6">'Data Protection'!#REF!</definedName>
    <definedName name="VDA_13_2" localSheetId="3">#REF!</definedName>
    <definedName name="VDA_13_2" localSheetId="9">#REF!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1">#REF!</definedName>
    <definedName name="VDA_13_3" localSheetId="6">'Data Protection'!#REF!</definedName>
    <definedName name="VDA_13_3" localSheetId="3">#REF!</definedName>
    <definedName name="VDA_13_3" localSheetId="9">#REF!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1">#REF!</definedName>
    <definedName name="VDA_13_4" localSheetId="6">'Data Protection'!#REF!</definedName>
    <definedName name="VDA_13_4" localSheetId="3">#REF!</definedName>
    <definedName name="VDA_13_4" localSheetId="9">#REF!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1">#REF!</definedName>
    <definedName name="VDA_13_5" localSheetId="6">'Data Protection'!#REF!</definedName>
    <definedName name="VDA_13_5" localSheetId="3">#REF!</definedName>
    <definedName name="VDA_13_5" localSheetId="9">#REF!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1">#REF!</definedName>
    <definedName name="VDA_14_1" localSheetId="6">'Data Protection'!#REF!</definedName>
    <definedName name="VDA_14_1" localSheetId="3">#REF!</definedName>
    <definedName name="VDA_14_1" localSheetId="9">#REF!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1">#REF!</definedName>
    <definedName name="VDA_14_2" localSheetId="6">'Data Protection'!#REF!</definedName>
    <definedName name="VDA_14_2" localSheetId="3">#REF!</definedName>
    <definedName name="VDA_14_2" localSheetId="9">#REF!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1">#REF!</definedName>
    <definedName name="VDA_14_3" localSheetId="6">'Data Protection'!#REF!</definedName>
    <definedName name="VDA_14_3" localSheetId="3">#REF!</definedName>
    <definedName name="VDA_14_3" localSheetId="9">#REF!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1">#REF!</definedName>
    <definedName name="VDA_14_4" localSheetId="6">'Data Protection'!#REF!</definedName>
    <definedName name="VDA_14_4" localSheetId="3">#REF!</definedName>
    <definedName name="VDA_14_4" localSheetId="9">#REF!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1">#REF!</definedName>
    <definedName name="VDA_15_1" localSheetId="6">'Data Protection'!#REF!</definedName>
    <definedName name="VDA_15_1" localSheetId="3">#REF!</definedName>
    <definedName name="VDA_15_1" localSheetId="9">#REF!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1">#REF!</definedName>
    <definedName name="VDA_15_2" localSheetId="6">'Data Protection'!#REF!</definedName>
    <definedName name="VDA_15_2" localSheetId="3">#REF!</definedName>
    <definedName name="VDA_15_2" localSheetId="9">#REF!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1">#REF!</definedName>
    <definedName name="VDA_16_1" localSheetId="6">'Data Protection'!#REF!</definedName>
    <definedName name="VDA_16_1" localSheetId="3">#REF!</definedName>
    <definedName name="VDA_16_1" localSheetId="9">#REF!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1">#REF!</definedName>
    <definedName name="VDA_16_2" localSheetId="6">'Data Protection'!#REF!</definedName>
    <definedName name="VDA_16_2" localSheetId="3">#REF!</definedName>
    <definedName name="VDA_16_2" localSheetId="9">#REF!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1">#REF!</definedName>
    <definedName name="VDA_17_1" localSheetId="6">'Data Protection'!#REF!</definedName>
    <definedName name="VDA_17_1" localSheetId="3">#REF!</definedName>
    <definedName name="VDA_17_1" localSheetId="9">#REF!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1">#REF!</definedName>
    <definedName name="VDA_18_1" localSheetId="6">'Data Protection'!#REF!</definedName>
    <definedName name="VDA_18_1" localSheetId="3">#REF!</definedName>
    <definedName name="VDA_18_1" localSheetId="9">#REF!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1">#REF!</definedName>
    <definedName name="VDA_18_2" localSheetId="6">'Data Protection'!#REF!</definedName>
    <definedName name="VDA_18_2" localSheetId="3">#REF!</definedName>
    <definedName name="VDA_18_2" localSheetId="9">#REF!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1">#REF!</definedName>
    <definedName name="VDA_18_3" localSheetId="6">'Data Protection'!#REF!</definedName>
    <definedName name="VDA_18_3" localSheetId="3">#REF!</definedName>
    <definedName name="VDA_18_3" localSheetId="9">#REF!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1">#REF!</definedName>
    <definedName name="VDA_18_4" localSheetId="6">'Data Protection'!#REF!</definedName>
    <definedName name="VDA_18_4" localSheetId="3">#REF!</definedName>
    <definedName name="VDA_18_4" localSheetId="9">#REF!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1">#REF!</definedName>
    <definedName name="VDA_23_11_1" localSheetId="6">#REF!</definedName>
    <definedName name="VDA_23_11_1" localSheetId="3">#REF!</definedName>
    <definedName name="VDA_23_11_1" localSheetId="9">#REF!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1">#REF!</definedName>
    <definedName name="VDA_23_13_3" localSheetId="6">#REF!</definedName>
    <definedName name="VDA_23_13_3" localSheetId="3">#REF!</definedName>
    <definedName name="VDA_23_13_3" localSheetId="9">#REF!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1">#REF!</definedName>
    <definedName name="VDA_23_7_2" localSheetId="6">#REF!</definedName>
    <definedName name="VDA_23_7_2" localSheetId="3">#REF!</definedName>
    <definedName name="VDA_23_7_2" localSheetId="9">#REF!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1">#REF!</definedName>
    <definedName name="VDA_23_9_2" localSheetId="6">#REF!</definedName>
    <definedName name="VDA_23_9_2" localSheetId="3">#REF!</definedName>
    <definedName name="VDA_23_9_2" localSheetId="9">#REF!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1">#REF!</definedName>
    <definedName name="VDA_24_1" localSheetId="3">#REF!</definedName>
    <definedName name="VDA_24_1" localSheetId="9">#REF!</definedName>
    <definedName name="VDA_24_1" localSheetId="2">#REF!</definedName>
    <definedName name="VDA_24_1">#REF!</definedName>
    <definedName name="VDA_24_2" localSheetId="11">#REF!</definedName>
    <definedName name="VDA_24_2" localSheetId="3">#REF!</definedName>
    <definedName name="VDA_24_2" localSheetId="9">#REF!</definedName>
    <definedName name="VDA_24_2" localSheetId="2">#REF!</definedName>
    <definedName name="VDA_24_2">#REF!</definedName>
    <definedName name="VDA_24_3" localSheetId="11">#REF!</definedName>
    <definedName name="VDA_24_3" localSheetId="3">#REF!</definedName>
    <definedName name="VDA_24_3" localSheetId="9">#REF!</definedName>
    <definedName name="VDA_24_3" localSheetId="2">#REF!</definedName>
    <definedName name="VDA_24_3">#REF!</definedName>
    <definedName name="VDA_24_4" localSheetId="11">#REF!</definedName>
    <definedName name="VDA_24_4" localSheetId="3">#REF!</definedName>
    <definedName name="VDA_24_4" localSheetId="9">#REF!</definedName>
    <definedName name="VDA_24_4" localSheetId="2">#REF!</definedName>
    <definedName name="VDA_24_4">#REF!</definedName>
    <definedName name="VDA_25_1_1" localSheetId="11">#REF!</definedName>
    <definedName name="VDA_25_1_1" localSheetId="6">#REF!</definedName>
    <definedName name="VDA_25_1_1" localSheetId="3">#REF!</definedName>
    <definedName name="VDA_25_1_1" localSheetId="9">#REF!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1">#REF!</definedName>
    <definedName name="VDA_25_1_2" localSheetId="6">#REF!</definedName>
    <definedName name="VDA_25_1_2" localSheetId="3">#REF!</definedName>
    <definedName name="VDA_25_1_2" localSheetId="9">#REF!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1">#REF!</definedName>
    <definedName name="VDA_25_1_3" localSheetId="6">#REF!</definedName>
    <definedName name="VDA_25_1_3" localSheetId="3">#REF!</definedName>
    <definedName name="VDA_25_1_3" localSheetId="9">#REF!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1">#REF!</definedName>
    <definedName name="VDA_25_1_4" localSheetId="6">#REF!</definedName>
    <definedName name="VDA_25_1_4" localSheetId="3">#REF!</definedName>
    <definedName name="VDA_25_1_4" localSheetId="9">#REF!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1">#REF!</definedName>
    <definedName name="VDA_25_1_5" localSheetId="6">#REF!</definedName>
    <definedName name="VDA_25_1_5" localSheetId="3">#REF!</definedName>
    <definedName name="VDA_25_1_5" localSheetId="9">#REF!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1">#REF!</definedName>
    <definedName name="VDA_25_1_6" localSheetId="6">#REF!</definedName>
    <definedName name="VDA_25_1_6" localSheetId="3">#REF!</definedName>
    <definedName name="VDA_25_1_6" localSheetId="9">#REF!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1">#REF!</definedName>
    <definedName name="VDA_25_1_7" localSheetId="6">#REF!</definedName>
    <definedName name="VDA_25_1_7" localSheetId="3">#REF!</definedName>
    <definedName name="VDA_25_1_7" localSheetId="9">#REF!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1">#REF!</definedName>
    <definedName name="VDA_25_1_8" localSheetId="6">#REF!</definedName>
    <definedName name="VDA_25_1_8" localSheetId="3">#REF!</definedName>
    <definedName name="VDA_25_1_8" localSheetId="9">#REF!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1">#REF!</definedName>
    <definedName name="VDA_25_2_1" localSheetId="6">#REF!</definedName>
    <definedName name="VDA_25_2_1" localSheetId="3">#REF!</definedName>
    <definedName name="VDA_25_2_1" localSheetId="9">#REF!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1">#REF!</definedName>
    <definedName name="VDA_25_2_2" localSheetId="6">#REF!</definedName>
    <definedName name="VDA_25_2_2" localSheetId="3">#REF!</definedName>
    <definedName name="VDA_25_2_2" localSheetId="9">#REF!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1">#REF!</definedName>
    <definedName name="VDA_25_2_3" localSheetId="6">#REF!</definedName>
    <definedName name="VDA_25_2_3" localSheetId="3">#REF!</definedName>
    <definedName name="VDA_25_2_3" localSheetId="9">#REF!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1">#REF!</definedName>
    <definedName name="VDA_25_2_4" localSheetId="6">#REF!</definedName>
    <definedName name="VDA_25_2_4" localSheetId="3">#REF!</definedName>
    <definedName name="VDA_25_2_4" localSheetId="9">#REF!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1">#REF!</definedName>
    <definedName name="VDA_25_2_5" localSheetId="6">#REF!</definedName>
    <definedName name="VDA_25_2_5" localSheetId="3">#REF!</definedName>
    <definedName name="VDA_25_2_5" localSheetId="9">#REF!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1">#REF!</definedName>
    <definedName name="VDA_25_2_6" localSheetId="6">#REF!</definedName>
    <definedName name="VDA_25_2_6" localSheetId="3">#REF!</definedName>
    <definedName name="VDA_25_2_6" localSheetId="9">#REF!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1">#REF!</definedName>
    <definedName name="VDA_25_2_7" localSheetId="6">#REF!</definedName>
    <definedName name="VDA_25_2_7" localSheetId="3">#REF!</definedName>
    <definedName name="VDA_25_2_7" localSheetId="9">#REF!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1">#REF!</definedName>
    <definedName name="VDA_25_3_1" localSheetId="6">#REF!</definedName>
    <definedName name="VDA_25_3_1" localSheetId="3">#REF!</definedName>
    <definedName name="VDA_25_3_1" localSheetId="9">#REF!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1">#REF!</definedName>
    <definedName name="VDA_25_3_2" localSheetId="6">#REF!</definedName>
    <definedName name="VDA_25_3_2" localSheetId="3">#REF!</definedName>
    <definedName name="VDA_25_3_2" localSheetId="9">#REF!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1">#REF!</definedName>
    <definedName name="VDA_25_4_1" localSheetId="6">#REF!</definedName>
    <definedName name="VDA_25_4_1" localSheetId="3">#REF!</definedName>
    <definedName name="VDA_25_4_1" localSheetId="9">#REF!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1">#REF!</definedName>
    <definedName name="VDA_25_4_2" localSheetId="6">#REF!</definedName>
    <definedName name="VDA_25_4_2" localSheetId="3">#REF!</definedName>
    <definedName name="VDA_25_4_2" localSheetId="9">#REF!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1">#REF!</definedName>
    <definedName name="VDA_25_4_3" localSheetId="6">#REF!</definedName>
    <definedName name="VDA_25_4_3" localSheetId="3">#REF!</definedName>
    <definedName name="VDA_25_4_3" localSheetId="9">#REF!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1">#REF!</definedName>
    <definedName name="VDA_25_5_1" localSheetId="6">#REF!</definedName>
    <definedName name="VDA_25_5_1" localSheetId="3">#REF!</definedName>
    <definedName name="VDA_25_5_1" localSheetId="9">#REF!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1">#REF!</definedName>
    <definedName name="VDA_25_5_2" localSheetId="6">#REF!</definedName>
    <definedName name="VDA_25_5_2" localSheetId="3">#REF!</definedName>
    <definedName name="VDA_25_5_2" localSheetId="9">#REF!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1">#REF!</definedName>
    <definedName name="VDA_5_1" localSheetId="6">'Data Protection'!#REF!</definedName>
    <definedName name="VDA_5_1" localSheetId="3">#REF!</definedName>
    <definedName name="VDA_5_1" localSheetId="9">#REF!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1">#REF!</definedName>
    <definedName name="VDA_6_1" localSheetId="6">'Data Protection'!#REF!</definedName>
    <definedName name="VDA_6_1" localSheetId="3">#REF!</definedName>
    <definedName name="VDA_6_1" localSheetId="9">#REF!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1">#REF!</definedName>
    <definedName name="VDA_6_2" localSheetId="6">'Data Protection'!#REF!</definedName>
    <definedName name="VDA_6_2" localSheetId="3">#REF!</definedName>
    <definedName name="VDA_6_2" localSheetId="9">#REF!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1">#REF!</definedName>
    <definedName name="VDA_6_3" localSheetId="6">'Data Protection'!#REF!</definedName>
    <definedName name="VDA_6_3" localSheetId="3">#REF!</definedName>
    <definedName name="VDA_6_3" localSheetId="9">#REF!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1">#REF!</definedName>
    <definedName name="VDA_6_4" localSheetId="6">'Data Protection'!#REF!</definedName>
    <definedName name="VDA_6_4" localSheetId="3">#REF!</definedName>
    <definedName name="VDA_6_4" localSheetId="9">#REF!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1">#REF!</definedName>
    <definedName name="VDA_7_1" localSheetId="6">'Data Protection'!#REF!</definedName>
    <definedName name="VDA_7_1" localSheetId="3">#REF!</definedName>
    <definedName name="VDA_7_1" localSheetId="9">#REF!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1">#REF!</definedName>
    <definedName name="VDA_7_2" localSheetId="6">'Data Protection'!#REF!</definedName>
    <definedName name="VDA_7_2" localSheetId="3">#REF!</definedName>
    <definedName name="VDA_7_2" localSheetId="9">#REF!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1">#REF!</definedName>
    <definedName name="VDA_8_1" localSheetId="6">'Data Protection'!#REF!</definedName>
    <definedName name="VDA_8_1" localSheetId="3">#REF!</definedName>
    <definedName name="VDA_8_1" localSheetId="9">#REF!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1">#REF!</definedName>
    <definedName name="VDA_8_2" localSheetId="6">'Data Protection'!#REF!</definedName>
    <definedName name="VDA_8_2" localSheetId="3">#REF!</definedName>
    <definedName name="VDA_8_2" localSheetId="9">#REF!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1">#REF!</definedName>
    <definedName name="VDA_8_3" localSheetId="6">'Data Protection'!#REF!</definedName>
    <definedName name="VDA_8_3" localSheetId="3">#REF!</definedName>
    <definedName name="VDA_8_3" localSheetId="9">#REF!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1">#REF!</definedName>
    <definedName name="VDA_8_4" localSheetId="6">'Data Protection'!#REF!</definedName>
    <definedName name="VDA_8_4" localSheetId="3">#REF!</definedName>
    <definedName name="VDA_8_4" localSheetId="9">#REF!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1">#REF!</definedName>
    <definedName name="VDA_9_1" localSheetId="6">'Data Protection'!#REF!</definedName>
    <definedName name="VDA_9_1" localSheetId="3">#REF!</definedName>
    <definedName name="VDA_9_1" localSheetId="9">#REF!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1">#REF!</definedName>
    <definedName name="VDA_9_2" localSheetId="6">'Data Protection'!#REF!</definedName>
    <definedName name="VDA_9_2" localSheetId="3">#REF!</definedName>
    <definedName name="VDA_9_2" localSheetId="9">#REF!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1">#REF!</definedName>
    <definedName name="VDA_9_3" localSheetId="6">'Data Protection'!#REF!</definedName>
    <definedName name="VDA_9_3" localSheetId="3">#REF!</definedName>
    <definedName name="VDA_9_3" localSheetId="9">#REF!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1">#REF!</definedName>
    <definedName name="VDA_9_4" localSheetId="6">'Data Protection'!#REF!</definedName>
    <definedName name="VDA_9_4" localSheetId="3">#REF!</definedName>
    <definedName name="VDA_9_4" localSheetId="9">#REF!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1">#REF!</definedName>
    <definedName name="VDA_9_5" localSheetId="6">'Data Protection'!#REF!</definedName>
    <definedName name="VDA_9_5" localSheetId="3">#REF!</definedName>
    <definedName name="VDA_9_5" localSheetId="9">#REF!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1">#REF!</definedName>
    <definedName name="VDA_9_6" localSheetId="6">'Data Protection'!#REF!</definedName>
    <definedName name="VDA_9_6" localSheetId="3">#REF!</definedName>
    <definedName name="VDA_9_6" localSheetId="9">#REF!</definedName>
    <definedName name="VDA_9_6" localSheetId="4">'Information Security'!#REF!</definedName>
    <definedName name="VDA_9_6" localSheetId="2">#REF!</definedName>
    <definedName name="VDA_9_6" localSheetId="5">'Prototype Protection'!#REF!</definedName>
    <definedName name="VDA_9_6">#REF!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77" l="1"/>
  <c r="H82" i="69" l="1"/>
  <c r="H83" i="69"/>
  <c r="H84" i="69"/>
  <c r="H85" i="69"/>
  <c r="H86" i="69"/>
  <c r="H87" i="69"/>
  <c r="H88" i="69"/>
  <c r="H90" i="69"/>
  <c r="H91" i="69"/>
  <c r="H92" i="69"/>
  <c r="H93" i="69"/>
  <c r="H94" i="69"/>
  <c r="H95" i="69"/>
  <c r="H96" i="69"/>
  <c r="H98" i="69"/>
  <c r="H99" i="69"/>
  <c r="O34" i="69" s="1"/>
  <c r="H101" i="69"/>
  <c r="H102" i="69"/>
  <c r="H103" i="69"/>
  <c r="H105" i="69"/>
  <c r="H106" i="69"/>
  <c r="H81" i="69"/>
  <c r="H18" i="69"/>
  <c r="H19" i="69"/>
  <c r="H20" i="69"/>
  <c r="H21" i="69"/>
  <c r="H22" i="69"/>
  <c r="H23" i="69"/>
  <c r="H24" i="69"/>
  <c r="H25" i="69"/>
  <c r="H26" i="69"/>
  <c r="H27" i="69"/>
  <c r="H28" i="69"/>
  <c r="H29" i="69"/>
  <c r="H30" i="69"/>
  <c r="H31" i="69"/>
  <c r="H32" i="69"/>
  <c r="H33" i="69"/>
  <c r="H34" i="69"/>
  <c r="H35" i="69"/>
  <c r="H36" i="69"/>
  <c r="H37" i="69"/>
  <c r="H38" i="69"/>
  <c r="H39" i="69"/>
  <c r="H40" i="69"/>
  <c r="H41" i="69"/>
  <c r="H42" i="69"/>
  <c r="H43" i="69"/>
  <c r="H44" i="69"/>
  <c r="H45" i="69"/>
  <c r="H46" i="69"/>
  <c r="H47" i="69"/>
  <c r="H48" i="69"/>
  <c r="H49" i="69"/>
  <c r="H50" i="69"/>
  <c r="J50" i="69" s="1"/>
  <c r="H51" i="69"/>
  <c r="H52" i="69"/>
  <c r="H53" i="69"/>
  <c r="H54" i="69"/>
  <c r="H55" i="69"/>
  <c r="H56" i="69"/>
  <c r="H57" i="69"/>
  <c r="H58" i="69"/>
  <c r="H59" i="69"/>
  <c r="H60" i="69"/>
  <c r="H61" i="69"/>
  <c r="H62" i="69"/>
  <c r="H63" i="69"/>
  <c r="H64" i="69"/>
  <c r="H65" i="69"/>
  <c r="H66" i="69"/>
  <c r="H67" i="69"/>
  <c r="H68" i="69"/>
  <c r="H69" i="69"/>
  <c r="H70" i="69"/>
  <c r="H71" i="69"/>
  <c r="H17" i="69"/>
  <c r="H74" i="75"/>
  <c r="H75" i="75"/>
  <c r="H76" i="75"/>
  <c r="H77" i="75"/>
  <c r="H78" i="75"/>
  <c r="H79" i="75"/>
  <c r="H80" i="75"/>
  <c r="H82" i="75"/>
  <c r="H83" i="75"/>
  <c r="H84" i="75"/>
  <c r="H85" i="75"/>
  <c r="H86" i="75"/>
  <c r="H87" i="75"/>
  <c r="H88" i="75"/>
  <c r="H90" i="75"/>
  <c r="H91" i="75"/>
  <c r="H93" i="75"/>
  <c r="H94" i="75"/>
  <c r="H95" i="75"/>
  <c r="H97" i="75"/>
  <c r="H98" i="75"/>
  <c r="H73" i="75"/>
  <c r="H24" i="75"/>
  <c r="H25" i="75"/>
  <c r="H26" i="75"/>
  <c r="H27" i="75"/>
  <c r="H28" i="75"/>
  <c r="H29" i="75"/>
  <c r="H30" i="75"/>
  <c r="H31" i="75"/>
  <c r="H32" i="75"/>
  <c r="H33" i="75"/>
  <c r="H34" i="75"/>
  <c r="H35" i="75"/>
  <c r="H36" i="75"/>
  <c r="H37" i="75"/>
  <c r="H38" i="75"/>
  <c r="H39" i="75"/>
  <c r="H40" i="75"/>
  <c r="H41" i="75"/>
  <c r="H42" i="75"/>
  <c r="H43" i="75"/>
  <c r="H44" i="75"/>
  <c r="H45" i="75"/>
  <c r="H46" i="75"/>
  <c r="H47" i="75"/>
  <c r="H48" i="75"/>
  <c r="H49" i="75"/>
  <c r="H50" i="75"/>
  <c r="H51" i="75"/>
  <c r="H52" i="75"/>
  <c r="H53" i="75"/>
  <c r="H54" i="75"/>
  <c r="H55" i="75"/>
  <c r="H56" i="75"/>
  <c r="H57" i="75"/>
  <c r="H58" i="75"/>
  <c r="H59" i="75"/>
  <c r="H60" i="75"/>
  <c r="H61" i="75"/>
  <c r="H62" i="75"/>
  <c r="H63" i="75"/>
  <c r="H23" i="75"/>
  <c r="G24" i="75" l="1"/>
  <c r="J24" i="75" s="1"/>
  <c r="G25" i="75"/>
  <c r="J25" i="75" s="1"/>
  <c r="G26" i="75"/>
  <c r="J26" i="75" s="1"/>
  <c r="G27" i="75"/>
  <c r="J27" i="75" s="1"/>
  <c r="G28" i="75"/>
  <c r="J28" i="75" s="1"/>
  <c r="G29" i="75"/>
  <c r="J29" i="75" s="1"/>
  <c r="G30" i="75"/>
  <c r="J30" i="75" s="1"/>
  <c r="G31" i="75"/>
  <c r="J31" i="75" s="1"/>
  <c r="G32" i="75"/>
  <c r="J32" i="75" s="1"/>
  <c r="G33" i="75"/>
  <c r="J33" i="75" s="1"/>
  <c r="G34" i="75"/>
  <c r="J34" i="75" s="1"/>
  <c r="G35" i="75"/>
  <c r="J35" i="75" s="1"/>
  <c r="G36" i="75"/>
  <c r="J36" i="75" s="1"/>
  <c r="G37" i="75"/>
  <c r="J37" i="75" s="1"/>
  <c r="G38" i="75"/>
  <c r="J38" i="75" s="1"/>
  <c r="G39" i="75"/>
  <c r="J39" i="75" s="1"/>
  <c r="G40" i="75"/>
  <c r="J40" i="75" s="1"/>
  <c r="G41" i="75"/>
  <c r="J41" i="75" s="1"/>
  <c r="G42" i="75"/>
  <c r="J42" i="75" s="1"/>
  <c r="G43" i="75"/>
  <c r="J43" i="75" s="1"/>
  <c r="G44" i="75"/>
  <c r="J44" i="75" s="1"/>
  <c r="G45" i="75"/>
  <c r="J45" i="75" s="1"/>
  <c r="G46" i="75"/>
  <c r="J46" i="75" s="1"/>
  <c r="G47" i="75"/>
  <c r="J47" i="75" s="1"/>
  <c r="G48" i="75"/>
  <c r="J48" i="75" s="1"/>
  <c r="G49" i="75"/>
  <c r="J49" i="75" s="1"/>
  <c r="G50" i="75"/>
  <c r="J50" i="75" s="1"/>
  <c r="G51" i="75"/>
  <c r="J51" i="75" s="1"/>
  <c r="G52" i="75"/>
  <c r="J52" i="75" s="1"/>
  <c r="G53" i="75"/>
  <c r="J53" i="75" s="1"/>
  <c r="G54" i="75"/>
  <c r="J54" i="75" s="1"/>
  <c r="G55" i="75"/>
  <c r="J55" i="75" s="1"/>
  <c r="G56" i="75"/>
  <c r="J56" i="75" s="1"/>
  <c r="G57" i="75"/>
  <c r="J57" i="75" s="1"/>
  <c r="G58" i="75"/>
  <c r="J58" i="75" s="1"/>
  <c r="G59" i="75"/>
  <c r="J59" i="75" s="1"/>
  <c r="G60" i="75"/>
  <c r="J60" i="75" s="1"/>
  <c r="G61" i="75"/>
  <c r="J61" i="75" s="1"/>
  <c r="G62" i="75"/>
  <c r="J62" i="75" s="1"/>
  <c r="G63" i="75"/>
  <c r="J63" i="75" s="1"/>
  <c r="C24" i="75"/>
  <c r="C25" i="75"/>
  <c r="C26" i="75"/>
  <c r="C27" i="75"/>
  <c r="C28" i="75"/>
  <c r="C29" i="75"/>
  <c r="C30" i="75"/>
  <c r="C31" i="75"/>
  <c r="C32" i="75"/>
  <c r="C33" i="75"/>
  <c r="C34" i="75"/>
  <c r="C35" i="75"/>
  <c r="C36" i="75"/>
  <c r="C37" i="75"/>
  <c r="C38" i="75"/>
  <c r="C39" i="75"/>
  <c r="C40" i="75"/>
  <c r="C41" i="75"/>
  <c r="C42" i="75"/>
  <c r="C43" i="75"/>
  <c r="C44" i="75"/>
  <c r="C45" i="75"/>
  <c r="C46" i="75"/>
  <c r="C47" i="75"/>
  <c r="C48" i="75"/>
  <c r="C49" i="75"/>
  <c r="C50" i="75"/>
  <c r="C51" i="75"/>
  <c r="C52" i="75"/>
  <c r="C53" i="75"/>
  <c r="C54" i="75"/>
  <c r="C55" i="75"/>
  <c r="C56" i="75"/>
  <c r="C57" i="75"/>
  <c r="C58" i="75"/>
  <c r="C59" i="75"/>
  <c r="C60" i="75"/>
  <c r="C61" i="75"/>
  <c r="C62" i="75"/>
  <c r="C63" i="75"/>
  <c r="C23" i="75"/>
  <c r="G35" i="69" l="1"/>
  <c r="J35" i="69" s="1"/>
  <c r="G27" i="69"/>
  <c r="J27" i="69" s="1"/>
  <c r="G24" i="69"/>
  <c r="J24" i="69" s="1"/>
  <c r="N44" i="75" l="1"/>
  <c r="A24" i="56"/>
  <c r="A36" i="56" l="1"/>
  <c r="A59" i="56" l="1"/>
  <c r="A56" i="56"/>
  <c r="A51" i="56"/>
  <c r="A43" i="56"/>
  <c r="A40" i="56"/>
  <c r="A39" i="56"/>
  <c r="A37" i="56"/>
  <c r="A33" i="56"/>
  <c r="A32" i="56"/>
  <c r="A27" i="56"/>
  <c r="A22" i="56"/>
  <c r="A20" i="56"/>
  <c r="A17" i="56"/>
  <c r="A15" i="56"/>
  <c r="A11" i="56"/>
  <c r="A6" i="56"/>
  <c r="A4" i="56"/>
  <c r="A3" i="56"/>
  <c r="A18" i="56"/>
  <c r="A142" i="56"/>
  <c r="A19" i="56"/>
  <c r="A141" i="56"/>
  <c r="A61" i="56"/>
  <c r="A140" i="56"/>
  <c r="A60" i="56"/>
  <c r="A139" i="56"/>
  <c r="A138" i="56"/>
  <c r="A29" i="56"/>
  <c r="A137" i="56"/>
  <c r="A136" i="56"/>
  <c r="A135" i="56"/>
  <c r="A134" i="56"/>
  <c r="A21" i="56"/>
  <c r="A133" i="56"/>
  <c r="A132" i="56"/>
  <c r="A131" i="56"/>
  <c r="A130" i="56"/>
  <c r="A57" i="56"/>
  <c r="A129" i="56"/>
  <c r="A128" i="56"/>
  <c r="A14" i="56"/>
  <c r="A127" i="56"/>
  <c r="A126" i="56"/>
  <c r="A125" i="56"/>
  <c r="A124" i="56"/>
  <c r="A123" i="56"/>
  <c r="A52" i="56"/>
  <c r="A122" i="56"/>
  <c r="A121" i="56"/>
  <c r="A58" i="56"/>
  <c r="A120" i="56"/>
  <c r="A42" i="56"/>
  <c r="A119" i="56"/>
  <c r="A118" i="56"/>
  <c r="A117" i="56"/>
  <c r="A53" i="56"/>
  <c r="A116" i="56"/>
  <c r="A50" i="56"/>
  <c r="A115" i="56"/>
  <c r="A114" i="56"/>
  <c r="A113" i="56"/>
  <c r="A112" i="56"/>
  <c r="A49" i="56"/>
  <c r="A111" i="56"/>
  <c r="A48" i="56"/>
  <c r="A110" i="56"/>
  <c r="A109" i="56"/>
  <c r="A108" i="56"/>
  <c r="A47" i="56"/>
  <c r="A107" i="56"/>
  <c r="A106" i="56"/>
  <c r="A105" i="56"/>
  <c r="A46" i="56"/>
  <c r="A104" i="56"/>
  <c r="A45" i="56"/>
  <c r="A103" i="56"/>
  <c r="A44" i="56"/>
  <c r="A102" i="56"/>
  <c r="A101" i="56"/>
  <c r="A30" i="56"/>
  <c r="A100" i="56"/>
  <c r="A99" i="56"/>
  <c r="A98" i="56"/>
  <c r="A97" i="56"/>
  <c r="A96" i="56"/>
  <c r="A28" i="56"/>
  <c r="A95" i="56"/>
  <c r="A94" i="56"/>
  <c r="A41" i="56"/>
  <c r="A93" i="56"/>
  <c r="A92" i="56"/>
  <c r="A55" i="56"/>
  <c r="A91" i="56"/>
  <c r="A38" i="56"/>
  <c r="A90" i="56"/>
  <c r="A89" i="56"/>
  <c r="A88" i="56"/>
  <c r="A87" i="56"/>
  <c r="A86" i="56"/>
  <c r="A34" i="56"/>
  <c r="A85" i="56"/>
  <c r="A35" i="56"/>
  <c r="A84" i="56"/>
  <c r="A83" i="56"/>
  <c r="A54" i="56"/>
  <c r="A82" i="56"/>
  <c r="A81" i="56"/>
  <c r="A80" i="56"/>
  <c r="A13" i="56"/>
  <c r="A79" i="56"/>
  <c r="A12" i="56"/>
  <c r="A78" i="56"/>
  <c r="A77" i="56"/>
  <c r="A25" i="56"/>
  <c r="A76" i="56"/>
  <c r="A23" i="56"/>
  <c r="A75" i="56"/>
  <c r="A74" i="56"/>
  <c r="A10" i="56"/>
  <c r="A73" i="56"/>
  <c r="A26" i="56"/>
  <c r="A31" i="56"/>
  <c r="A72" i="56"/>
  <c r="A9" i="56"/>
  <c r="A71" i="56"/>
  <c r="A8" i="56"/>
  <c r="A70" i="56"/>
  <c r="A69" i="56"/>
  <c r="A5" i="56"/>
  <c r="A68" i="56"/>
  <c r="A67" i="56"/>
  <c r="A66" i="56"/>
  <c r="A65" i="56"/>
  <c r="A16" i="56"/>
  <c r="A64" i="56"/>
  <c r="A7" i="56"/>
  <c r="A63" i="56"/>
  <c r="A62" i="56"/>
  <c r="A4" i="76" l="1"/>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A1" i="77" l="1"/>
  <c r="A4" i="77"/>
  <c r="A5" i="77"/>
  <c r="A6" i="77"/>
  <c r="A7" i="77"/>
  <c r="B1" i="77" l="1"/>
  <c r="N52" i="75"/>
  <c r="B1" i="76"/>
  <c r="A1" i="76"/>
  <c r="N50" i="75" l="1"/>
  <c r="N54" i="75"/>
  <c r="N53" i="75"/>
  <c r="N51" i="75"/>
  <c r="N34" i="69"/>
  <c r="N32" i="75"/>
  <c r="H99" i="75" l="1"/>
  <c r="G98" i="75"/>
  <c r="J98" i="75" s="1"/>
  <c r="G97" i="75"/>
  <c r="J97" i="75" s="1"/>
  <c r="J96" i="75"/>
  <c r="G95" i="75"/>
  <c r="G94" i="75"/>
  <c r="J94" i="75" s="1"/>
  <c r="G93" i="75"/>
  <c r="J93" i="75" s="1"/>
  <c r="J92" i="75"/>
  <c r="G91" i="75"/>
  <c r="J91" i="75" s="1"/>
  <c r="G90" i="75"/>
  <c r="J90" i="75" s="1"/>
  <c r="J89" i="75"/>
  <c r="G88" i="75"/>
  <c r="J88" i="75" s="1"/>
  <c r="G87" i="75"/>
  <c r="J87" i="75" s="1"/>
  <c r="G86" i="75"/>
  <c r="J86" i="75" s="1"/>
  <c r="G85" i="75"/>
  <c r="J85" i="75" s="1"/>
  <c r="G84" i="75"/>
  <c r="J84" i="75" s="1"/>
  <c r="G83" i="75"/>
  <c r="J83" i="75" s="1"/>
  <c r="G82" i="75"/>
  <c r="J82" i="75" s="1"/>
  <c r="J81" i="75"/>
  <c r="G80" i="75"/>
  <c r="J80" i="75" s="1"/>
  <c r="G79" i="75"/>
  <c r="J79" i="75" s="1"/>
  <c r="G78" i="75"/>
  <c r="J78" i="75" s="1"/>
  <c r="G77" i="75"/>
  <c r="J77" i="75" s="1"/>
  <c r="G76" i="75"/>
  <c r="J76" i="75" s="1"/>
  <c r="G75" i="75"/>
  <c r="J75" i="75" s="1"/>
  <c r="G74" i="75"/>
  <c r="J74" i="75" s="1"/>
  <c r="G73" i="75"/>
  <c r="O54" i="75" l="1"/>
  <c r="M52" i="75"/>
  <c r="O53" i="75"/>
  <c r="M51" i="75"/>
  <c r="O52" i="75"/>
  <c r="M50" i="75"/>
  <c r="O51" i="75"/>
  <c r="M32" i="75"/>
  <c r="O50" i="75"/>
  <c r="O32" i="75"/>
  <c r="M54" i="75"/>
  <c r="M53" i="75"/>
  <c r="J73" i="75"/>
  <c r="N25" i="75"/>
  <c r="N27" i="75"/>
  <c r="N42" i="75"/>
  <c r="N36" i="75"/>
  <c r="N39" i="75"/>
  <c r="N40" i="75"/>
  <c r="N28" i="75"/>
  <c r="N43" i="75"/>
  <c r="N48" i="75"/>
  <c r="N30" i="75"/>
  <c r="N37" i="75"/>
  <c r="N31" i="75"/>
  <c r="N49" i="75"/>
  <c r="N26" i="75"/>
  <c r="N41" i="75"/>
  <c r="N45" i="75"/>
  <c r="N29" i="75"/>
  <c r="N47" i="75"/>
  <c r="N38" i="75"/>
  <c r="N46" i="75"/>
  <c r="M48" i="75"/>
  <c r="G23" i="75"/>
  <c r="J23" i="75" s="1"/>
  <c r="J95" i="75"/>
  <c r="N35" i="75"/>
  <c r="H101" i="75"/>
  <c r="G99" i="75"/>
  <c r="G69" i="75" s="1"/>
  <c r="M41" i="75"/>
  <c r="H64" i="75"/>
  <c r="J99" i="75" l="1"/>
  <c r="D69" i="75" s="1"/>
  <c r="M31" i="75"/>
  <c r="G101" i="75"/>
  <c r="G6" i="75" s="1"/>
  <c r="G64" i="75"/>
  <c r="G20" i="75" s="1"/>
  <c r="J64" i="75" l="1"/>
  <c r="D20" i="75" s="1"/>
  <c r="J101" i="75"/>
  <c r="D6" i="75" s="1"/>
  <c r="G18" i="69"/>
  <c r="J18" i="69" s="1"/>
  <c r="G19" i="69"/>
  <c r="J19" i="69" s="1"/>
  <c r="G20" i="69"/>
  <c r="J20" i="69" s="1"/>
  <c r="G21" i="69"/>
  <c r="J21" i="69" s="1"/>
  <c r="G22" i="69"/>
  <c r="J22" i="69" s="1"/>
  <c r="G23" i="69"/>
  <c r="J23" i="69" s="1"/>
  <c r="G25" i="69"/>
  <c r="J25" i="69" s="1"/>
  <c r="G28" i="69"/>
  <c r="J28" i="69" s="1"/>
  <c r="G29" i="69"/>
  <c r="J29" i="69" s="1"/>
  <c r="G30" i="69"/>
  <c r="J30" i="69" s="1"/>
  <c r="G31" i="69"/>
  <c r="J31" i="69" s="1"/>
  <c r="G32" i="69"/>
  <c r="J32" i="69" s="1"/>
  <c r="G33" i="69"/>
  <c r="J33" i="69" s="1"/>
  <c r="G34" i="69"/>
  <c r="J34" i="69" s="1"/>
  <c r="G36" i="69"/>
  <c r="J36" i="69" s="1"/>
  <c r="G37" i="69"/>
  <c r="J37" i="69" s="1"/>
  <c r="G38" i="69"/>
  <c r="J38" i="69" s="1"/>
  <c r="G39" i="69"/>
  <c r="J39" i="69" s="1"/>
  <c r="G40" i="69"/>
  <c r="G41" i="69"/>
  <c r="J41" i="69" s="1"/>
  <c r="G42" i="69"/>
  <c r="J42" i="69" s="1"/>
  <c r="G43" i="69"/>
  <c r="J43" i="69" s="1"/>
  <c r="G44" i="69"/>
  <c r="J44" i="69" s="1"/>
  <c r="G45" i="69"/>
  <c r="J45" i="69" s="1"/>
  <c r="G46" i="69"/>
  <c r="J46" i="69" s="1"/>
  <c r="G47" i="69"/>
  <c r="J47" i="69" s="1"/>
  <c r="G48" i="69"/>
  <c r="J48" i="69" s="1"/>
  <c r="G49" i="69"/>
  <c r="J49" i="69" s="1"/>
  <c r="G52" i="69"/>
  <c r="J52" i="69" s="1"/>
  <c r="G53" i="69"/>
  <c r="J53" i="69" s="1"/>
  <c r="G54" i="69"/>
  <c r="J54" i="69" s="1"/>
  <c r="G55" i="69"/>
  <c r="J55" i="69" s="1"/>
  <c r="G56" i="69"/>
  <c r="J56" i="69" s="1"/>
  <c r="G57" i="69"/>
  <c r="J57" i="69" s="1"/>
  <c r="G60" i="69"/>
  <c r="J60" i="69" s="1"/>
  <c r="G61" i="69"/>
  <c r="J61" i="69" s="1"/>
  <c r="G62" i="69"/>
  <c r="J62" i="69" s="1"/>
  <c r="G63" i="69"/>
  <c r="J63" i="69" s="1"/>
  <c r="G64" i="69"/>
  <c r="J64" i="69" s="1"/>
  <c r="G65" i="69"/>
  <c r="J65" i="69" s="1"/>
  <c r="G66" i="69"/>
  <c r="J66" i="69" s="1"/>
  <c r="G67" i="69"/>
  <c r="G68" i="69"/>
  <c r="J68" i="69" s="1"/>
  <c r="G69" i="69"/>
  <c r="J69" i="69" s="1"/>
  <c r="G70" i="69"/>
  <c r="J70" i="69" s="1"/>
  <c r="G71" i="69"/>
  <c r="G17" i="69"/>
  <c r="J17" i="69" s="1"/>
  <c r="G106" i="69"/>
  <c r="G105" i="69"/>
  <c r="J104" i="69"/>
  <c r="G101" i="69"/>
  <c r="J101" i="69" s="1"/>
  <c r="J100" i="69"/>
  <c r="G99" i="69"/>
  <c r="G98" i="69"/>
  <c r="J97" i="69"/>
  <c r="G90" i="69"/>
  <c r="J90" i="69" s="1"/>
  <c r="J89" i="69"/>
  <c r="G88" i="69"/>
  <c r="G87" i="69"/>
  <c r="G86" i="69"/>
  <c r="G85" i="69"/>
  <c r="G84" i="69"/>
  <c r="G83" i="69"/>
  <c r="J83" i="69" s="1"/>
  <c r="G82" i="69"/>
  <c r="M25" i="69" l="1"/>
  <c r="J40" i="69"/>
  <c r="M32" i="69"/>
  <c r="J67" i="69"/>
  <c r="G59" i="69"/>
  <c r="J59" i="69" s="1"/>
  <c r="N29" i="69"/>
  <c r="J105" i="69"/>
  <c r="N20" i="69"/>
  <c r="N21" i="69"/>
  <c r="J88" i="69"/>
  <c r="J85" i="69"/>
  <c r="G95" i="69"/>
  <c r="J95" i="69" s="1"/>
  <c r="G93" i="69"/>
  <c r="J93" i="69" s="1"/>
  <c r="J99" i="69"/>
  <c r="G103" i="69"/>
  <c r="J103" i="69" s="1"/>
  <c r="G94" i="69"/>
  <c r="J94" i="69" s="1"/>
  <c r="H109" i="69"/>
  <c r="N22" i="69"/>
  <c r="N32" i="69"/>
  <c r="G92" i="69"/>
  <c r="J92" i="69" s="1"/>
  <c r="J106" i="69"/>
  <c r="G26" i="69"/>
  <c r="G51" i="69"/>
  <c r="J51" i="69" s="1"/>
  <c r="G58" i="69"/>
  <c r="J58" i="69" s="1"/>
  <c r="G50" i="69"/>
  <c r="J98" i="69"/>
  <c r="N28" i="69"/>
  <c r="J87" i="69"/>
  <c r="G96" i="69"/>
  <c r="J96" i="69" s="1"/>
  <c r="G102" i="69"/>
  <c r="J102" i="69" s="1"/>
  <c r="G91" i="69"/>
  <c r="J91" i="69" s="1"/>
  <c r="N33" i="69"/>
  <c r="M31" i="69"/>
  <c r="M26" i="69"/>
  <c r="N26" i="69"/>
  <c r="N24" i="69"/>
  <c r="N19" i="69"/>
  <c r="M23" i="69"/>
  <c r="M24" i="69"/>
  <c r="M21" i="69"/>
  <c r="H72" i="69"/>
  <c r="N25" i="69"/>
  <c r="J82" i="69"/>
  <c r="N30" i="69"/>
  <c r="N27" i="69"/>
  <c r="G81" i="69"/>
  <c r="H107" i="69"/>
  <c r="M33" i="69"/>
  <c r="J84" i="69"/>
  <c r="J86" i="69"/>
  <c r="N23" i="69"/>
  <c r="N31" i="69"/>
  <c r="M22" i="69" l="1"/>
  <c r="J26" i="69"/>
  <c r="M34" i="69"/>
  <c r="M29" i="69"/>
  <c r="J81" i="69"/>
  <c r="J107" i="69" s="1"/>
  <c r="D77" i="69" s="1"/>
  <c r="G109" i="69"/>
  <c r="G6" i="69" s="1"/>
  <c r="M20" i="69"/>
  <c r="G72" i="69"/>
  <c r="G14" i="69" s="1"/>
  <c r="M28" i="69"/>
  <c r="M30" i="69"/>
  <c r="M27" i="69"/>
  <c r="J71" i="69"/>
  <c r="G107" i="69"/>
  <c r="G77" i="69" s="1"/>
  <c r="M19" i="69"/>
  <c r="J109" i="69" l="1"/>
  <c r="D6" i="69" s="1"/>
  <c r="J72" i="69"/>
  <c r="D14" i="69" s="1"/>
</calcChain>
</file>

<file path=xl/sharedStrings.xml><?xml version="1.0" encoding="utf-8"?>
<sst xmlns="http://schemas.openxmlformats.org/spreadsheetml/2006/main" count="2226" uniqueCount="1433">
  <si>
    <t>Information Security Assessment</t>
  </si>
  <si>
    <t>Company / Organization:*</t>
  </si>
  <si>
    <t>Address:*</t>
  </si>
  <si>
    <t>Scope/TISAX Scope ID*</t>
  </si>
  <si>
    <t>Date of the assessment:*</t>
  </si>
  <si>
    <t>Contact person:*</t>
  </si>
  <si>
    <t>Telephone number:*</t>
  </si>
  <si>
    <t>E-mail address:*</t>
  </si>
  <si>
    <t>Creator:*</t>
  </si>
  <si>
    <t>Signature:</t>
  </si>
  <si>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</si>
  <si>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</si>
  <si>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</si>
  <si>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</si>
  <si>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</si>
  <si>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</si>
  <si>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</si>
  <si>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</si>
  <si>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</si>
  <si>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</si>
  <si>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</si>
  <si>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</si>
  <si>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</si>
  <si>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</si>
  <si>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</si>
  <si>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</si>
  <si>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</si>
  <si>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</si>
  <si>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</si>
  <si>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</si>
  <si>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There is evidence that the intended base practices are implemented.
</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</si>
  <si>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</si>
  <si>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Staff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Suitable data is collected and analyzed as a basis for understanding the behaviour of the process, to demonstrate its suitability and effectiveness, and to evaluate where continual process improvement (CPI) can be made. </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</si>
  <si>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analyzed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analyzed for special variations.
- Corrective actions are taken to address special variations.
- Control limits are re-established (as necessary) following corrective action.</t>
  </si>
  <si>
    <t>Process Innovation (PA 5.1)
- Process improvement objectives are defined for the respective process that supports the relevant business goals.
- Appropriate data are analyzed to identify the common causes of variations in process performance.
- Appropriate data are analyzed to identify options for best practice and innovation.
- Improvement options derived from new technologies and new process concepts are identified.
- An implementation strategy is established to achieve the process improvement objectives.
Continuous Optimization (PA 5.2):
-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</si>
  <si>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</si>
  <si>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</si>
  <si>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</si>
  <si>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</si>
  <si>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</si>
  <si>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</si>
  <si>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</si>
  <si>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</si>
  <si>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</si>
  <si>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</si>
  <si>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</si>
  <si>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</si>
  <si>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</si>
  <si>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</si>
  <si>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</si>
  <si>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</si>
  <si>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</si>
  <si>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to the organization may reach an existentially threatening, catastrophic extent.</t>
  </si>
  <si>
    <t>Confidentiality classification “strictly confidential”</t>
  </si>
  <si>
    <t>Requirements (must)</t>
  </si>
  <si>
    <t>The requirements indicated in this column are strict requirements without any exemptions.</t>
  </si>
  <si>
    <t>Requirements (should)</t>
  </si>
  <si>
    <t>The requirements indicated in this column are principally to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</si>
  <si>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</si>
  <si>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Additional requirements in case of very high protection needs</t>
  </si>
  <si>
    <t>Cutback result</t>
  </si>
  <si>
    <t>Maximum score:</t>
  </si>
  <si>
    <t>Glossary</t>
  </si>
  <si>
    <t>Abbreviation</t>
  </si>
  <si>
    <t>Information Asset</t>
  </si>
  <si>
    <t>Information representing an essential asset for the organization and therefore requiring a protection need.</t>
  </si>
  <si>
    <t>Business secrets, critical business processes, know-how, patents</t>
  </si>
  <si>
    <t>Supporting Asset</t>
  </si>
  <si>
    <t>Supporting assets (electronic and physical) are used for storing, processing and transporting information assets.</t>
  </si>
  <si>
    <t>Mobile data storage devices, IT systems, IT services/IT service providers, paper documents</t>
  </si>
  <si>
    <t>Classification of information</t>
  </si>
  <si>
    <t>The value of the information for the organization is determined based on the relevant protection objectives of information security (confidentiality, integrity and availability). This enables the organization to take adequate protective measures.</t>
  </si>
  <si>
    <t>Information security risk management</t>
  </si>
  <si>
    <t>ISRM</t>
  </si>
  <si>
    <t>Information security risk management is intended for the timely detection, evaluation and addressing of risks in order to achieve the protection objectives of information security. This enables the organization to establish adequate measures for the protection of its information assets under consideration of prospects and risks.</t>
  </si>
  <si>
    <t>Information security risks</t>
  </si>
  <si>
    <t>Risks existing in the preparation and processing of information. These are based on potential events having negative impact on achieving the protection objectives of information security.</t>
  </si>
  <si>
    <t xml:space="preserve">Non-disclosure agreements </t>
  </si>
  <si>
    <t>NDA</t>
  </si>
  <si>
    <t xml:space="preserve">Non-disclosure agreements provide legal protection of an organization’s information particularly where information is exchanged beyond the boundaries of the organization. </t>
  </si>
  <si>
    <t>IT system</t>
  </si>
  <si>
    <t xml:space="preserve">Any type of system used for electronic information processing. </t>
  </si>
  <si>
    <t>Computer, server, cloud, communication systems, video conference systems, smartphones, tablets</t>
  </si>
  <si>
    <t>Network service</t>
  </si>
  <si>
    <t xml:space="preserve">IT services </t>
  </si>
  <si>
    <t>Services in the field of information technology.</t>
  </si>
  <si>
    <t>Business Continuity Management</t>
  </si>
  <si>
    <t>BCM</t>
  </si>
  <si>
    <t>IT Service Continuity Management</t>
  </si>
  <si>
    <t>ITSCM</t>
  </si>
  <si>
    <t>Prototype</t>
  </si>
  <si>
    <t>Prototypes are vehicles, components and parts which are classified as requiring protection but have not yet been presented to the public and/or published in adequate form by the OEM.</t>
  </si>
  <si>
    <t xml:space="preserve">Information security management system </t>
  </si>
  <si>
    <t>ISMS</t>
  </si>
  <si>
    <t>Security zones</t>
  </si>
  <si>
    <t>Security zones provide physical protection of information assets. The more sensitive the information assets to be processed are, the more protective measures are required.</t>
  </si>
  <si>
    <t>Storage spaces, garages, workshops, test tracks, data processing centers, development areas</t>
  </si>
  <si>
    <t>Personal data</t>
  </si>
  <si>
    <t>Maturity level</t>
  </si>
  <si>
    <t>Generic Work Product</t>
  </si>
  <si>
    <t>GWP</t>
  </si>
  <si>
    <t>Process Attributes</t>
  </si>
  <si>
    <t>PA</t>
  </si>
  <si>
    <t>A measurable characteristic regarding a process capability that is applicable to each process.</t>
  </si>
  <si>
    <t>ISA Classic</t>
  </si>
  <si>
    <t>ISA New</t>
  </si>
  <si>
    <t>Control question</t>
  </si>
  <si>
    <t>Objective</t>
  </si>
  <si>
    <t>Requirements
(must)</t>
  </si>
  <si>
    <t>Requirements
(should)</t>
  </si>
  <si>
    <t>Additional requirements
for high protection needs</t>
  </si>
  <si>
    <t>Additional requirements
for very high protection needs</t>
  </si>
  <si>
    <t>Addressed protection objectives</t>
  </si>
  <si>
    <t>Usual person responsible for process implementation</t>
  </si>
  <si>
    <t>Reference to other standards</t>
  </si>
  <si>
    <t>Measures/recommendations</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</si>
  <si>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</si>
  <si>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</si>
  <si>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</si>
  <si>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</si>
  <si>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</si>
  <si>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</si>
  <si>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</si>
  <si>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</si>
  <si>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</si>
  <si>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</si>
  <si>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</si>
  <si>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 xml:space="preserve">05.1 </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</si>
  <si>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</si>
  <si>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</si>
  <si>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</si>
  <si>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None</t>
  </si>
  <si>
    <t>Confidentiality, integrity, availability</t>
  </si>
  <si>
    <t>1.2</t>
  </si>
  <si>
    <t>Organization of Information Security</t>
  </si>
  <si>
    <t xml:space="preserve">01.1 </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</si>
  <si>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</si>
  <si>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</si>
  <si>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</si>
  <si>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Confidentiality, Integrity, Availability</t>
  </si>
  <si>
    <t>.</t>
  </si>
  <si>
    <t xml:space="preserve">06.1 </t>
  </si>
  <si>
    <t>1.2.2</t>
  </si>
  <si>
    <t>To what extent are information security responsibilities organized?</t>
  </si>
  <si>
    <t>A successful ISMS requires clear responsibilities within the organization.</t>
  </si>
  <si>
    <r>
      <rPr>
        <sz val="10"/>
        <color theme="1"/>
        <rFont val="Calibri"/>
        <family val="2"/>
        <scheme val="minor"/>
      </rPr>
      <t>+ Responsibilities for information security within the organization are defined, documented and assigned.</t>
    </r>
    <r>
      <rPr>
        <sz val="10"/>
        <color theme="1"/>
        <rFont val="Calibri"/>
        <family val="2"/>
        <scheme val="minor"/>
      </rPr>
      <t xml:space="preserve">
</t>
    </r>
    <r>
      <rPr>
        <sz val="10"/>
        <color theme="1"/>
        <rFont val="Calibri"/>
        <family val="2"/>
        <scheme val="minor"/>
      </rPr>
      <t>+ The responsible employees are defined and qualified for their task.</t>
    </r>
    <r>
      <rPr>
        <sz val="10"/>
        <color theme="1"/>
        <rFont val="Calibri"/>
        <family val="2"/>
        <scheme val="minor"/>
      </rPr>
      <t xml:space="preserve">
</t>
    </r>
    <r>
      <rPr>
        <sz val="10"/>
        <color theme="1"/>
        <rFont val="Calibri"/>
        <family val="2"/>
        <scheme val="minor"/>
      </rPr>
      <t>+ The required resources are available.</t>
    </r>
    <r>
      <rPr>
        <sz val="10"/>
        <color theme="1"/>
        <rFont val="Calibri"/>
        <family val="2"/>
        <scheme val="minor"/>
      </rPr>
      <t xml:space="preserve">
</t>
    </r>
    <r>
      <rPr>
        <sz val="10"/>
        <color theme="1"/>
        <rFont val="Calibri"/>
        <family val="2"/>
        <scheme val="minor"/>
      </rPr>
      <t>+ The contact persons are known within the organization and to relevant business partners.</t>
    </r>
  </si>
  <si>
    <t>+ There is a definition and documentation of an adequate information security structure within the organization.</t>
  </si>
  <si>
    <t xml:space="preserve">+ An appropriate organizational separation of responsibilities should be established in order to avoid conflict of interests (separation of duties). </t>
  </si>
  <si>
    <t xml:space="preserve">06.2 </t>
  </si>
  <si>
    <t>1.2.3</t>
  </si>
  <si>
    <t>To what extent are information security requirements taken into account in projects?</t>
  </si>
  <si>
    <t xml:space="preserve">When implementing projects, it is important, that the information security requirements are taken into account. This applies to projects within the organization regardless of their type. By appropriately establishing the information security process in the project management procedures of the organization, any overlooking of requirements is prevented. </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</si>
  <si>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taken into account in the project.</t>
  </si>
  <si>
    <t>Classification of projects can be conducted e.g. as follows
- VIVA (Confidentiality, Integrity, Availability, Authenticity)
- CIA (Confidentiality, Integrity, Availability)</t>
  </si>
  <si>
    <t xml:space="preserve">06.4 </t>
  </si>
  <si>
    <t>1.2.4</t>
  </si>
  <si>
    <t>To what extent are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</si>
  <si>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</si>
  <si>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Reference to ISO 27017: CLD.6.3.1</t>
  </si>
  <si>
    <t>1.3</t>
  </si>
  <si>
    <t>Asset Management</t>
  </si>
  <si>
    <t xml:space="preserve">08.1 </t>
  </si>
  <si>
    <t>1.3.1</t>
  </si>
  <si>
    <t xml:space="preserve">To what extent are information assets identified and recorded? </t>
  </si>
  <si>
    <t>It is crucial for every organization to know the information representing an asset (e.g. business secrets, critical business processes, know-how, patents). 
This is designated as information assets. An inventory ensures that the organization obtains an overview of its information assets. Moreover, it is important to know the supporting assets (e.g. IT systems, services/IT services, employees) processing these information assets.</t>
  </si>
  <si>
    <t>+ An inventory of critical information assets exists.
  - Each critical information asset is assigned the respective supporting assets.
  - The inventory is reviewed at regular intervals.</t>
  </si>
  <si>
    <t xml:space="preserve">08.2 </t>
  </si>
  <si>
    <t>1.3.2</t>
  </si>
  <si>
    <t>To what extent are information assets classified and managed in terms of their protection needs?</t>
  </si>
  <si>
    <t>The objective of classifying information assets is the consistent determination of their protection needs. The value of the information for the organization is determined based on the relevant protection objectives of information security (confidentiality, integrity and availability). This enables the organization to take adequate protective measures.</t>
  </si>
  <si>
    <r>
      <rPr>
        <sz val="10"/>
        <color theme="1"/>
        <rFont val="Calibri"/>
        <family val="2"/>
        <scheme val="minor"/>
      </rPr>
      <t>+ A consistent scheme for the classification of information assets with regard to the protection objective of confidentiality is available.</t>
    </r>
    <r>
      <rPr>
        <sz val="10"/>
        <color theme="1"/>
        <rFont val="Calibri"/>
        <family val="2"/>
        <scheme val="minor"/>
      </rPr>
      <t xml:space="preserve">
</t>
    </r>
    <r>
      <rPr>
        <sz val="10"/>
        <color theme="1"/>
        <rFont val="Calibri"/>
        <family val="2"/>
        <scheme val="minor"/>
      </rPr>
      <t>+ Evaluation of the identified information assets is carried out according to the defined criteria and assigned to the existing classification scheme.</t>
    </r>
    <r>
      <rPr>
        <sz val="10"/>
        <color theme="1"/>
        <rFont val="Calibri"/>
        <family val="2"/>
        <scheme val="minor"/>
      </rPr>
      <t xml:space="preserve"> 
</t>
    </r>
    <r>
      <rPr>
        <sz val="10"/>
        <color theme="1"/>
        <rFont val="Calibri"/>
        <family val="2"/>
        <scheme val="minor"/>
      </rPr>
      <t>+ Requirements for the handling of supporting assets (e.g. marking, correct handling, transport, storage, return, deletion/disposal) depending on the classification of the information assets exist and are applied.</t>
    </r>
  </si>
  <si>
    <r>
      <rPr>
        <sz val="10"/>
        <color theme="1"/>
        <rFont val="Calibri"/>
        <family val="2"/>
        <scheme val="minor"/>
      </rPr>
      <t>+ The protection objectives of integrity and availability are taken into consideration.</t>
    </r>
  </si>
  <si>
    <t xml:space="preserve">14.4 </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</si>
  <si>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</si>
  <si>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</si>
  <si>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</si>
  <si>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External IT services are not used without explicit evaluation and implementation of the information security requirements
  - A risk assessment of the external IT services exists
  - Legal, regulatory and contractual requirements are taken into account
+ The external IT services are aligned with the protection needs of the information assets to be processed</t>
  </si>
  <si>
    <t>+ Requirements for procurement, commissioning and approval regarding the use of external IT services are determined and fulfilled.
+ An approval procedure is established.
+ Compliance is verified regularly.
+ External IT services and their approval according to the protection needs are documented.</t>
  </si>
  <si>
    <t>1.4</t>
  </si>
  <si>
    <t>IS Risk Management</t>
  </si>
  <si>
    <t xml:space="preserve">01.2 </t>
  </si>
  <si>
    <t>1.4.1</t>
  </si>
  <si>
    <t>To what extent are information security risks managed?</t>
  </si>
  <si>
    <t xml:space="preserve">Information security risk management aims at the timely detection, assessment and addressing of risks in order to achieve the protection objectives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</si>
  <si>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assessed in a suitable manner according to e.g. probability of occurrence and potential damage.
+ Information security risks are documented.
+ A responsible person (risk owner) is assigned to each information security risk. This person is responsible for the assessment and handling of the information security risks.</t>
  </si>
  <si>
    <t>1.5</t>
  </si>
  <si>
    <t>Assessments</t>
  </si>
  <si>
    <t xml:space="preserve">18.4 </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</si>
  <si>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</si>
  <si>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</si>
  <si>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</si>
  <si>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r>
      <rPr>
        <sz val="10"/>
        <color theme="1"/>
        <rFont val="Calibri"/>
        <family val="2"/>
        <scheme val="minor"/>
      </rPr>
      <t>+ Observation of policies is verified throughout the organization.</t>
    </r>
    <r>
      <rPr>
        <sz val="10"/>
        <color theme="1"/>
        <rFont val="Calibri"/>
        <family val="2"/>
        <scheme val="minor"/>
      </rPr>
      <t xml:space="preserve">
</t>
    </r>
    <r>
      <rPr>
        <sz val="10"/>
        <color theme="1"/>
        <rFont val="Calibri"/>
        <family val="2"/>
        <scheme val="minor"/>
      </rPr>
      <t>+ Information security policies and procedures are reviewed at regular intervals.</t>
    </r>
    <r>
      <rPr>
        <sz val="10"/>
        <color theme="1"/>
        <rFont val="Calibri"/>
        <family val="2"/>
        <scheme val="minor"/>
      </rPr>
      <t xml:space="preserve">
</t>
    </r>
    <r>
      <rPr>
        <sz val="10"/>
        <color theme="1"/>
        <rFont val="Calibri"/>
        <family val="2"/>
        <scheme val="minor"/>
      </rPr>
      <t>+ Measures for correcting potential non-conformities (deviations) are initiated and pursued.</t>
    </r>
    <r>
      <rPr>
        <sz val="10"/>
        <color theme="1"/>
        <rFont val="Calibri"/>
        <family val="2"/>
        <scheme val="minor"/>
      </rPr>
      <t xml:space="preserve">
</t>
    </r>
    <r>
      <rPr>
        <sz val="10"/>
        <color theme="1"/>
        <rFont val="Calibri"/>
        <family val="2"/>
        <scheme val="minor"/>
      </rPr>
      <t>+ Compliance with information security requirements (e.g. technical specifications) is verified at regular intervals.</t>
    </r>
    <r>
      <rPr>
        <sz val="10"/>
        <color theme="1"/>
        <rFont val="Calibri"/>
        <family val="2"/>
        <scheme val="minor"/>
      </rPr>
      <t xml:space="preserve">
</t>
    </r>
    <r>
      <rPr>
        <sz val="10"/>
        <color theme="1"/>
        <rFont val="Calibri"/>
        <family val="2"/>
        <scheme val="minor"/>
      </rPr>
      <t>+ The results of the conducted reviews are recorded and retained.</t>
    </r>
  </si>
  <si>
    <r>
      <rPr>
        <sz val="10"/>
        <color theme="1"/>
        <rFont val="Calibri"/>
        <family val="2"/>
        <scheme val="minor"/>
      </rPr>
      <t>+ A plan for content and framework conditions (time schedule, scope, controls) of the reviews to be conducted is provided.</t>
    </r>
  </si>
  <si>
    <t>Reference to ISO 27001: A.18.2.2, A.18.2.3</t>
  </si>
  <si>
    <t xml:space="preserve">18.3 </t>
  </si>
  <si>
    <t>1.5.2</t>
  </si>
  <si>
    <t>+ The results of conducted reviews are documented and reported to the management of the organization.</t>
  </si>
  <si>
    <t>1.6</t>
  </si>
  <si>
    <t>Incident Management</t>
  </si>
  <si>
    <t xml:space="preserve">16.1 </t>
  </si>
  <si>
    <t>1.6.1</t>
  </si>
  <si>
    <t>To what extent are information security events processed?</t>
  </si>
  <si>
    <t xml:space="preserve">Organized processing of information security events aims at limiting potential damage and preventing recurrence. </t>
  </si>
  <si>
    <t>+ Requirements resulting from business relations (e.g. obligations of reporting to customers) are determined and implemented.</t>
  </si>
  <si>
    <t>2</t>
  </si>
  <si>
    <t>Human Resources</t>
  </si>
  <si>
    <t>07.1.a (new)</t>
  </si>
  <si>
    <t>2.1.1</t>
  </si>
  <si>
    <t>+ Sensitive work fields and positions are identified.
+ The requirements for employees regarding their job profile are determined and fulfilled.
+ The identity of potential employees is verified (e.g. checking identity documents).</t>
  </si>
  <si>
    <t>HR</t>
  </si>
  <si>
    <t xml:space="preserve">07.1 </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</si>
  <si>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</si>
  <si>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</si>
  <si>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</si>
  <si>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</si>
  <si>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xml:space="preserve">07.2 </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</si>
  <si>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</si>
  <si>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</si>
  <si>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</si>
  <si>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</si>
  <si>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06.3.a (new)</t>
  </si>
  <si>
    <t>2.1.4</t>
  </si>
  <si>
    <t>To what extent is teleworking regulated?</t>
  </si>
  <si>
    <t xml:space="preserve">Working outside the specifically defined security zones (teleworking) creates particular risks requiring corresponding protective measures. </t>
  </si>
  <si>
    <t>+ Protective measures against overhearing and viewing are implemented.</t>
  </si>
  <si>
    <t>Confidentiality</t>
  </si>
  <si>
    <t>Contractual requirements include, for example, customer requirements</t>
  </si>
  <si>
    <t>3</t>
  </si>
  <si>
    <t>Physical Security and Business Continuity</t>
  </si>
  <si>
    <t xml:space="preserve">11.1 </t>
  </si>
  <si>
    <t>3.1.1</t>
  </si>
  <si>
    <t>To what extent are security zones managed to protect information assets?</t>
  </si>
  <si>
    <t>+ Protective measures against simple overhearing and viewing are implemented.</t>
  </si>
  <si>
    <r>
      <rPr>
        <b/>
        <sz val="10"/>
        <color rgb="FF000000"/>
        <rFont val="Calibri"/>
        <family val="2"/>
        <scheme val="minor"/>
      </rPr>
      <t>Focus point:</t>
    </r>
    <r>
      <rPr>
        <b/>
        <sz val="10"/>
        <color rgb="FF000000"/>
        <rFont val="Calibri"/>
        <family val="2"/>
        <scheme val="minor"/>
      </rPr>
      <t xml:space="preserve"> </t>
    </r>
    <r>
      <rPr>
        <b/>
        <sz val="10"/>
        <color rgb="FF000000"/>
        <rFont val="Calibri"/>
        <family val="2"/>
        <scheme val="minor"/>
      </rPr>
      <t>Constructional and organizational measures</t>
    </r>
    <r>
      <rPr>
        <sz val="10"/>
        <color rgb="FF000000"/>
        <rFont val="Calibri"/>
        <family val="2"/>
        <scheme val="minor"/>
      </rPr>
      <t xml:space="preserve">
+ Security zone 1 (green):</t>
    </r>
    <r>
      <rPr>
        <sz val="10"/>
        <color rgb="FF000000"/>
        <rFont val="Calibri"/>
        <family val="2"/>
        <scheme val="minor"/>
      </rPr>
      <t xml:space="preserve"> </t>
    </r>
    <r>
      <rPr>
        <sz val="10"/>
        <color rgb="FF000000"/>
        <rFont val="Calibri"/>
        <family val="2"/>
        <scheme val="minor"/>
      </rPr>
      <t>Area with constructional, technical or organizational or staff-related security measures, not freely accessible, usually internal scopes
+ Security zone 2 (yellow):</t>
    </r>
    <r>
      <rPr>
        <sz val="10"/>
        <color rgb="FF000000"/>
        <rFont val="Calibri"/>
        <family val="2"/>
        <scheme val="minor"/>
      </rPr>
      <t xml:space="preserve"> </t>
    </r>
    <r>
      <rPr>
        <sz val="10"/>
        <color rgb="FF000000"/>
        <rFont val="Calibri"/>
        <family val="2"/>
        <scheme val="minor"/>
      </rPr>
      <t>Area with additional protective measures, protection of information assets with high protection needs, usually also confidential scopes (e.g. development know-how)
+ Security zone 3 (red):</t>
    </r>
    <r>
      <rPr>
        <sz val="10"/>
        <color rgb="FF000000"/>
        <rFont val="Calibri"/>
        <family val="2"/>
        <scheme val="minor"/>
      </rPr>
      <t xml:space="preserve"> </t>
    </r>
    <r>
      <rPr>
        <sz val="10"/>
        <color rgb="FF000000"/>
        <rFont val="Calibri"/>
        <family val="2"/>
        <scheme val="minor"/>
      </rPr>
      <t xml:space="preserve">Area with principally very high security requirements, protection of information assets with very high protection needs, usually also strictly confidential scopes (e.g. design)
</t>
    </r>
    <r>
      <rPr>
        <b/>
        <sz val="10"/>
        <color rgb="FF000000"/>
        <rFont val="Calibri"/>
        <family val="2"/>
        <scheme val="minor"/>
      </rPr>
      <t xml:space="preserve">
Focus point image recording devices</t>
    </r>
    <r>
      <rPr>
        <sz val="10"/>
        <color rgb="FF000000"/>
        <rFont val="Calibri"/>
        <family val="2"/>
        <scheme val="minor"/>
      </rPr>
      <t xml:space="preserve">
Area 1 (green):</t>
    </r>
    <r>
      <rPr>
        <sz val="10"/>
        <color rgb="FF000000"/>
        <rFont val="Calibri"/>
        <family val="2"/>
        <scheme val="minor"/>
      </rPr>
      <t xml:space="preserve"> </t>
    </r>
    <r>
      <rPr>
        <sz val="10"/>
        <color rgb="FF000000"/>
        <rFont val="Calibri"/>
        <family val="2"/>
        <scheme val="minor"/>
      </rPr>
      <t>Area with constructional, technical or organizational or personal security measures, not freely accessible, usually internal scopes
Area 1 (yellow):</t>
    </r>
    <r>
      <rPr>
        <sz val="10"/>
        <color rgb="FF000000"/>
        <rFont val="Calibri"/>
        <family val="2"/>
        <scheme val="minor"/>
      </rPr>
      <t xml:space="preserve"> </t>
    </r>
    <r>
      <rPr>
        <sz val="10"/>
        <color rgb="FF000000"/>
        <rFont val="Calibri"/>
        <family val="2"/>
        <scheme val="minor"/>
      </rPr>
      <t>Area with additional protective measures, protection of information assets with high protection needs, usually also confidential scopes (e.g. development know-how)
Area 3 (red):</t>
    </r>
    <r>
      <rPr>
        <sz val="10"/>
        <color rgb="FF000000"/>
        <rFont val="Calibri"/>
        <family val="2"/>
        <scheme val="minor"/>
      </rPr>
      <t xml:space="preserve"> </t>
    </r>
    <r>
      <rPr>
        <sz val="10"/>
        <color rgb="FF000000"/>
        <rFont val="Calibri"/>
        <family val="2"/>
        <scheme val="minor"/>
      </rPr>
      <t>Area with principally very high security requirements, protection of information assets with very high protection needs, usually also strictly confidential scopes (e.g. design)</t>
    </r>
  </si>
  <si>
    <r>
      <rPr>
        <sz val="10"/>
        <color theme="1"/>
        <rFont val="Calibri"/>
        <family val="2"/>
        <scheme val="minor"/>
      </rPr>
      <t xml:space="preserve">Security zone 1 (green)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and organizational measures</t>
    </r>
    <r>
      <rPr>
        <sz val="10"/>
        <color theme="1"/>
        <rFont val="Calibri"/>
        <family val="2"/>
        <scheme val="minor"/>
      </rPr>
      <t xml:space="preserve">
Persons with access authorization (internal): According to the work task, each person within the organization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non-disclosure policy, unaccompanied presence in designated areas permitted
Access control:</t>
    </r>
    <r>
      <rPr>
        <sz val="10"/>
        <color theme="1"/>
        <rFont val="Calibri"/>
        <family val="2"/>
        <scheme val="minor"/>
      </rPr>
      <t xml:space="preserve"> </t>
    </r>
    <r>
      <rPr>
        <sz val="10"/>
        <color theme="1"/>
        <rFont val="Calibri"/>
        <family val="2"/>
        <scheme val="minor"/>
      </rPr>
      <t>Protection against unauthorized access
Visibility:</t>
    </r>
    <r>
      <rPr>
        <sz val="10"/>
        <color theme="1"/>
        <rFont val="Calibri"/>
        <family val="2"/>
        <scheme val="minor"/>
      </rPr>
      <t xml:space="preserve"> </t>
    </r>
    <r>
      <rPr>
        <sz val="10"/>
        <color theme="1"/>
        <rFont val="Calibri"/>
        <family val="2"/>
        <scheme val="minor"/>
      </rPr>
      <t>Clean desk
Surveillance: If applicable, CCTV surveillance (criminal damage prevention)
Resistance values:</t>
    </r>
    <r>
      <rPr>
        <sz val="10"/>
        <color theme="1"/>
        <rFont val="Calibri"/>
        <family val="2"/>
        <scheme val="minor"/>
      </rPr>
      <t xml:space="preserve"> </t>
    </r>
    <r>
      <rPr>
        <sz val="10"/>
        <color theme="1"/>
        <rFont val="Calibri"/>
        <family val="2"/>
        <scheme val="minor"/>
      </rPr>
      <t xml:space="preserve">Appropriate anti-intrusion measures, if possible, observe onion-shell principle
Printer: No specific measures
Disposal of information: no specific measures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Unsealed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permitted
Partner company employees/visitors:</t>
    </r>
    <r>
      <rPr>
        <sz val="10"/>
        <color theme="1"/>
        <rFont val="Calibri"/>
        <family val="2"/>
        <scheme val="minor"/>
      </rPr>
      <t xml:space="preserve"> </t>
    </r>
    <r>
      <rPr>
        <sz val="10"/>
        <color theme="1"/>
        <rFont val="Calibri"/>
        <family val="2"/>
        <scheme val="minor"/>
      </rPr>
      <t>Use not permitted</t>
    </r>
  </si>
  <si>
    <r>
      <rPr>
        <sz val="10"/>
        <color theme="1"/>
        <rFont val="Calibri"/>
        <family val="2"/>
        <scheme val="minor"/>
      </rPr>
      <t>Security zone 2 (yellow)</t>
    </r>
    <r>
      <rPr>
        <b/>
        <sz val="10"/>
        <color theme="1"/>
        <rFont val="Calibri"/>
        <family val="2"/>
        <scheme val="minor"/>
      </rPr>
      <t xml:space="preserve">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technical and organisational measures</t>
    </r>
    <r>
      <rPr>
        <sz val="10"/>
        <color theme="1"/>
        <rFont val="Calibri"/>
        <family val="2"/>
        <scheme val="minor"/>
      </rPr>
      <t xml:space="preserve">
Stability of the outer skin (e.g. windows, doors, gates, walls, roof, floor) ensures basic protection against intrusion attempts with simple tools such as screwdrivers, hammers, tongs or wedges.</t>
    </r>
    <r>
      <rPr>
        <sz val="10"/>
        <color theme="1"/>
        <rFont val="Calibri"/>
        <family val="2"/>
        <scheme val="minor"/>
      </rPr>
      <t xml:space="preserve"> </t>
    </r>
    <r>
      <rPr>
        <sz val="10"/>
        <color theme="1"/>
        <rFont val="Calibri"/>
        <family val="2"/>
        <scheme val="minor"/>
      </rPr>
      <t>Openable components in the outer skin are mechanically secured against unauthorized opening (e.g. by means of lockable bolts, locks).
Evidence of adequate implementation must be provided by means of a corresponding risk assessment under consideration of the determined risk class – Guidance for risk assessment:</t>
    </r>
    <r>
      <rPr>
        <sz val="10"/>
        <color theme="1"/>
        <rFont val="Calibri"/>
        <family val="2"/>
        <scheme val="minor"/>
      </rPr>
      <t xml:space="preserve"> </t>
    </r>
    <r>
      <rPr>
        <sz val="10"/>
        <color theme="1"/>
        <rFont val="Calibri"/>
        <family val="2"/>
        <scheme val="minor"/>
      </rPr>
      <t>Implementation of the requirement without minimum resistance time
Evidence of implementation can also be provided by means of acceptance protocols or installation certificates according to resistance class standards such as RC 2 in accordance with DIN EN 1627.</t>
    </r>
    <r>
      <rPr>
        <sz val="10"/>
        <color theme="1"/>
        <rFont val="Calibri"/>
        <family val="2"/>
        <scheme val="minor"/>
      </rPr>
      <t xml:space="preserve">
</t>
    </r>
    <r>
      <rPr>
        <sz val="10"/>
        <color theme="1"/>
        <rFont val="Calibri"/>
        <family val="2"/>
        <scheme val="minor"/>
      </rPr>
      <t>Persons with access authorization (internal):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generally personal escorting by own staff
Access control:</t>
    </r>
    <r>
      <rPr>
        <sz val="10"/>
        <color theme="1"/>
        <rFont val="Calibri"/>
        <family val="2"/>
        <scheme val="minor"/>
      </rPr>
      <t xml:space="preserve"> </t>
    </r>
    <r>
      <rPr>
        <sz val="10"/>
        <color theme="1"/>
        <rFont val="Calibri"/>
        <family val="2"/>
        <scheme val="minor"/>
      </rPr>
      <t>Zone entrance is guarded by means of access controls (e.g. access reader, locking system)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local privacy screen/soundproofing)
Surveillance: if applicable, CCTV surveillance
Printer:</t>
    </r>
    <r>
      <rPr>
        <sz val="10"/>
        <color theme="1"/>
        <rFont val="Calibri"/>
        <family val="2"/>
        <scheme val="minor"/>
      </rPr>
      <t xml:space="preserve"> </t>
    </r>
    <r>
      <rPr>
        <sz val="10"/>
        <color theme="1"/>
        <rFont val="Calibri"/>
        <family val="2"/>
        <scheme val="minor"/>
      </rPr>
      <t>PIN printing (print-to-me) or printer within the zone
Disposal of information:</t>
    </r>
    <r>
      <rPr>
        <sz val="10"/>
        <color theme="1"/>
        <rFont val="Calibri"/>
        <family val="2"/>
        <scheme val="minor"/>
      </rPr>
      <t xml:space="preserve"> </t>
    </r>
    <r>
      <rPr>
        <sz val="10"/>
        <color theme="1"/>
        <rFont val="Calibri"/>
        <family val="2"/>
        <scheme val="minor"/>
      </rPr>
      <t xml:space="preserve">Data protection waste container or P4 shredder within the zone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Only 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at office workstations permitted, elsewhere only upon permission
Partner company employees/visitors:</t>
    </r>
    <r>
      <rPr>
        <sz val="10"/>
        <color theme="1"/>
        <rFont val="Calibri"/>
        <family val="2"/>
        <scheme val="minor"/>
      </rPr>
      <t xml:space="preserve"> </t>
    </r>
    <r>
      <rPr>
        <sz val="10"/>
        <color theme="1"/>
        <rFont val="Calibri"/>
        <family val="2"/>
        <scheme val="minor"/>
      </rPr>
      <t>Use not permitted, use of organization-owned devices upon permission</t>
    </r>
    <r>
      <rPr>
        <sz val="10"/>
        <color theme="1"/>
        <rFont val="Calibri"/>
        <family val="2"/>
        <scheme val="minor"/>
      </rPr>
      <t xml:space="preserve">
</t>
    </r>
  </si>
  <si>
    <r>
      <rPr>
        <sz val="10"/>
        <color theme="1"/>
        <rFont val="Calibri"/>
        <family val="2"/>
        <scheme val="minor"/>
      </rPr>
      <t xml:space="preserve">Security zone 3 (red)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 xml:space="preserve">Constructional, technical and organisational measures
</t>
    </r>
    <r>
      <rPr>
        <sz val="10"/>
        <color theme="1"/>
        <rFont val="Calibri"/>
        <family val="2"/>
        <scheme val="minor"/>
      </rPr>
      <t>Persons with access authorization (internal): Highly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permanent escorting by own staff, inquiry whether any devices are carried along prior to entering the area and corresponding device securing measures (see Table Optics)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permanent privacy shielding/soundproofing)
Surveillance: if applicable, CCTV surveillance, if applicable, intrusion detection system
Resistance values:</t>
    </r>
    <r>
      <rPr>
        <sz val="10"/>
        <color theme="1"/>
        <rFont val="Calibri"/>
        <family val="2"/>
        <scheme val="minor"/>
      </rPr>
      <t xml:space="preserve"> </t>
    </r>
    <r>
      <rPr>
        <sz val="10"/>
        <color theme="1"/>
        <rFont val="Calibri"/>
        <family val="2"/>
        <scheme val="minor"/>
      </rPr>
      <t xml:space="preserve">In the absence of enclosure, windows and doors in the outer skin designed according to RC2 or equivalent depending on risk assessment
Printer:
</t>
    </r>
    <r>
      <rPr>
        <sz val="10"/>
        <color theme="1"/>
        <rFont val="Calibri"/>
        <family val="2"/>
        <scheme val="minor"/>
      </rPr>
      <t xml:space="preserve"> </t>
    </r>
    <r>
      <rPr>
        <sz val="10"/>
        <color theme="1"/>
        <rFont val="Calibri"/>
        <family val="2"/>
        <scheme val="minor"/>
      </rPr>
      <t>PIN printing (print-to-me) or printer within the zone
Disposal of information:</t>
    </r>
    <r>
      <rPr>
        <sz val="10"/>
        <color theme="1"/>
        <rFont val="Calibri"/>
        <family val="2"/>
        <scheme val="minor"/>
      </rPr>
      <t xml:space="preserve"> </t>
    </r>
    <r>
      <rPr>
        <sz val="10"/>
        <color theme="1"/>
        <rFont val="Calibri"/>
        <family val="2"/>
        <scheme val="minor"/>
      </rPr>
      <t xml:space="preserve">Data protection waste container or P5 shredder within the zone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Only sealed carrying permitted
Partner company employees/visitors:</t>
    </r>
    <r>
      <rPr>
        <sz val="10"/>
        <color theme="1"/>
        <rFont val="Calibri"/>
        <family val="2"/>
        <scheme val="minor"/>
      </rPr>
      <t xml:space="preserve"> </t>
    </r>
    <r>
      <rPr>
        <sz val="10"/>
        <color theme="1"/>
        <rFont val="Calibri"/>
        <family val="2"/>
        <scheme val="minor"/>
      </rPr>
      <t>Carrying generally prohibited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only upon permission
Partner company employees/visitors:</t>
    </r>
    <r>
      <rPr>
        <sz val="10"/>
        <color theme="1"/>
        <rFont val="Calibri"/>
        <family val="2"/>
        <scheme val="minor"/>
      </rPr>
      <t xml:space="preserve"> </t>
    </r>
    <r>
      <rPr>
        <sz val="10"/>
        <color theme="1"/>
        <rFont val="Calibri"/>
        <family val="2"/>
        <scheme val="minor"/>
      </rPr>
      <t>Use generally prohibited</t>
    </r>
  </si>
  <si>
    <t xml:space="preserve">17.1 </t>
  </si>
  <si>
    <t>3.1.2</t>
  </si>
  <si>
    <t>To what extent is information security ensured in exceptional situations?</t>
  </si>
  <si>
    <t>Exceptional situations (e.g. natural disasters, physical attacks, cyber attacks, social emergencies, accidents or infrastructure failures with substantial effects) pose a major challenge to the organization. Good preparation helps to ensure that information security risks are adequately considered even in exceptional situations.</t>
  </si>
  <si>
    <t>+ Possible exceptional situations are identified and recorded.
+ Potentially endangered infrastructure components (e.g. access points, IT systems) are identified and recorded. 
+ Measures for limiting the impact of threats are identified and implemented.
+ For exceptional situations, information security aspects are taken into consideration in methods, processes and procedures.</t>
  </si>
  <si>
    <t>+ Emergency plans are defined and reviewed regularly.
+ Physical security is generally maintained even in exceptional situations
+ IT services are maintained even in exceptional situations
  - Recovery of data and applications by means of backup and redundancy concepts
+ Strategies to avoid permanent loss of information are defined
+ Appropriate protective measures (e.g. fire alarm system, fire protection, water detectors) are implemented and regularly checked
+ A redundant media supply (e.g. power, communication connections) is available
+ Information security is considered in business continuity management
+ Information security measures for crisis situations are tested regularly</t>
  </si>
  <si>
    <t>Availability</t>
  </si>
  <si>
    <t xml:space="preserve">11.4 </t>
  </si>
  <si>
    <t>3.1.3</t>
  </si>
  <si>
    <t>To what extent is the handling of supporting assets managed?</t>
  </si>
  <si>
    <t xml:space="preserve">During their lifecycle (e.g. usage, disposal), supporting assets are subject to risks such as loss, theft or unauthorized viewing. </t>
  </si>
  <si>
    <t xml:space="preserve">+ The requirements for handling supporting assets (e.g. transport, storage, repair, loss, return, disposal) are determined and fulfilled. </t>
  </si>
  <si>
    <t>+ Disposal of supporting assets is conducted in accordance with one of the relevant standards (e.g. ISO 21964, at least Security Level 5).</t>
  </si>
  <si>
    <t>IT</t>
  </si>
  <si>
    <t xml:space="preserve">06.3 </t>
  </si>
  <si>
    <t>3.1.4</t>
  </si>
  <si>
    <r>
      <rPr>
        <b/>
        <sz val="10"/>
        <color theme="1"/>
        <rFont val="Calibri"/>
        <family val="2"/>
        <scheme val="minor"/>
      </rPr>
      <t>To what extent is the handling of mobile IT devices and mobile data storage devices managed?</t>
    </r>
  </si>
  <si>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</si>
  <si>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Registration of the IT devices.
+ Users are informed of missing data protection on mobile devices.</t>
  </si>
  <si>
    <t>+ General encryption of mobile data storage devices or the information assets stored thereon
  - If this is not technically feasible, information is protected by equally effective measures.</t>
  </si>
  <si>
    <t>4</t>
  </si>
  <si>
    <t>Identity and Access Management</t>
  </si>
  <si>
    <t>4.1</t>
  </si>
  <si>
    <t>Identity Management</t>
  </si>
  <si>
    <t>09.2.a (new)</t>
  </si>
  <si>
    <t>4.1.1</t>
  </si>
  <si>
    <t>To what extent is the use of identification means managed?</t>
  </si>
  <si>
    <t>To check the authorization for both physical access and electronic access, means of identification such as keys, visual IDs or cryptographic tokens are often used. The security features are only reliable if the use of such identification means is handled adequately.</t>
  </si>
  <si>
    <t>+ The requirements for the handling of identification means over the entire lifecycle are determined and fulfilled. The following aspects are considered:
  - Creation, transfer, return and destruction
  - Validity periods
  - Handling of loss</t>
  </si>
  <si>
    <t>+ The validity of identification means is limited to an appropriate period.
+ A concept for inactivation or invalidation of identification means in case of loss is, as far as possible, prepared and implemented.</t>
  </si>
  <si>
    <t xml:space="preserve">09.1 </t>
  </si>
  <si>
    <t>4.1.2</t>
  </si>
  <si>
    <t>To what extent is the user access to network services, IT systems and IT applications secured?</t>
  </si>
  <si>
    <t>Only securely identified (authenticated) users are to gain access to IT systems. For this purpose, the identity of a user is securely determined by suitable procedures.</t>
  </si>
  <si>
    <t>+ The procedures for user authentication have been selected based on a risk assessment. Potential attack scenarios have been considered (e.g. direct access via the internet)
+ The procedures used for user authentication are according to the state of the art.</t>
  </si>
  <si>
    <r>
      <rPr>
        <sz val="10"/>
        <color theme="1"/>
        <rFont val="Calibri"/>
        <family val="2"/>
        <scheme val="minor"/>
      </rPr>
      <t>+ The user authentication procedures are defined and applied based on the relevant business and security requirements.</t>
    </r>
    <r>
      <rPr>
        <sz val="10"/>
        <color theme="1"/>
        <rFont val="Calibri"/>
        <family val="2"/>
        <scheme val="minor"/>
      </rPr>
      <t xml:space="preserve">
</t>
    </r>
    <r>
      <rPr>
        <sz val="10"/>
        <color theme="1"/>
        <rFont val="Calibri"/>
        <family val="2"/>
        <scheme val="minor"/>
      </rPr>
      <t>+ Superior procedures are used for the authentication of privileged user accounts (e.g. Privileged Access Management, two-factor authentication).</t>
    </r>
  </si>
  <si>
    <t>+ Prior to gaining access to data of high protection needs, users are authenticated at least by means of strong passwords according to the state of the art.
+ Depending on the risk assessment, authentication procedure and access control have been enhanced by supplementary measures (e.g. permanent access monitoring with respect to irregularities or use of strong authentication, automatic logout or disabling in case of inactivity).</t>
  </si>
  <si>
    <t>+ Prior to gaining access to data of very high protection needs, users are authenticated by means of strong authentication according to the state of the art (e.g. two-factor authentication).</t>
  </si>
  <si>
    <t xml:space="preserve">09.2 </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</si>
  <si>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</si>
  <si>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</si>
  <si>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</si>
  <si>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Operating Mgr.</t>
  </si>
  <si>
    <t>4.2</t>
  </si>
  <si>
    <t>Access Management</t>
  </si>
  <si>
    <t xml:space="preserve">09.5 </t>
  </si>
  <si>
    <t>4.2.1</t>
  </si>
  <si>
    <t>To what extent are access rights assigned and managed?</t>
  </si>
  <si>
    <t>The management of access rights ensures that only authorized users have access to information and IT applications. For this purpose, access rights are assigned to user accounts.</t>
  </si>
  <si>
    <t>+ The requirements for the management of access rights (authorization) are determined and fulfilled. The following aspects are considered:
  - Procedures for application, verification and approval
  - Application of the “need-to-know” principle
+ Access rights granted to normal and privileged user accounts and technical accounts, including those in customer IT systems, are reviewed at regular intervals.</t>
  </si>
  <si>
    <r>
      <rPr>
        <sz val="10"/>
        <color theme="1"/>
        <rFont val="Calibri"/>
        <family val="2"/>
        <scheme val="minor"/>
      </rPr>
      <t>+ Strategies for authorizing access to information are prepared.</t>
    </r>
    <r>
      <rPr>
        <sz val="10"/>
        <color theme="1"/>
        <rFont val="Calibri"/>
        <family val="2"/>
        <scheme val="minor"/>
      </rPr>
      <t xml:space="preserve">
</t>
    </r>
    <r>
      <rPr>
        <sz val="10"/>
        <color theme="1"/>
        <rFont val="Calibri"/>
        <family val="2"/>
        <scheme val="minor"/>
      </rPr>
      <t>+ Authorization roles are used.</t>
    </r>
    <r>
      <rPr>
        <sz val="10"/>
        <color theme="1"/>
        <rFont val="Calibri"/>
        <family val="2"/>
        <scheme val="minor"/>
      </rPr>
      <t xml:space="preserve">
</t>
    </r>
    <r>
      <rPr>
        <sz val="10"/>
        <color rgb="FF000000"/>
        <rFont val="Calibri"/>
        <family val="2"/>
        <scheme val="minor"/>
      </rPr>
      <t>+ Rights are allocated on a need-to-use basis and according to the role and/or area of responsibility.</t>
    </r>
    <r>
      <rPr>
        <sz val="10"/>
        <color rgb="FFFF0000"/>
        <rFont val="Calibri"/>
        <family val="2"/>
        <scheme val="minor"/>
      </rPr>
      <t xml:space="preserve"> </t>
    </r>
    <r>
      <rPr>
        <sz val="10"/>
        <color theme="1"/>
        <rFont val="Calibri"/>
        <family val="2"/>
        <scheme val="minor"/>
      </rPr>
      <t xml:space="preserve">
</t>
    </r>
    <r>
      <rPr>
        <sz val="10"/>
        <color theme="1"/>
        <rFont val="Calibri"/>
        <family val="2"/>
        <scheme val="minor"/>
      </rPr>
      <t>+ Normal user accounts are not granted privileged access rights.
+ The access rights of a user account are adapted after the user has changed (e.g. to another field of responsibility).</t>
    </r>
  </si>
  <si>
    <t>5</t>
  </si>
  <si>
    <t>IT Security/Cyber Security</t>
  </si>
  <si>
    <t>5.1</t>
  </si>
  <si>
    <t>Cryptography</t>
  </si>
  <si>
    <t xml:space="preserve">10.1 </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</si>
  <si>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</si>
  <si>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</si>
  <si>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</si>
  <si>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</si>
  <si>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Requirements regarding key control are determined and fulfilled.
  - Risks arising from external processing (e.g. in the cloud) are taken into account.</t>
  </si>
  <si>
    <t xml:space="preserve">13.4 </t>
  </si>
  <si>
    <t>5.1.2</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</si>
  <si>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</si>
  <si>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xml:space="preserve">+ Measures for ensuring correct addressing and correct transfer of information are implemented.
+ Electronic data exchange is conducted using content or transport encryption according to the respective classification. </t>
  </si>
  <si>
    <t>+ Information should be encrypted for transport or transfer.
  - Where encryption is not feasible, information must be protected by equally effective measures.</t>
  </si>
  <si>
    <t>+ E-mails are transmitted with end-to-end encryption.
+ Mandatory end-to-end encryption for communication to externally hosted IT systems (preferably using key material from organization-owned IT systems).</t>
  </si>
  <si>
    <t>Confidentiality, Integrity</t>
  </si>
  <si>
    <t xml:space="preserve">- e-mail encryption by means of TLS
- access to websites via https:// </t>
  </si>
  <si>
    <t>- e-mail encryption by means of S/MIME, PGP
- encrypted PDF files, encrypted ZIP files</t>
  </si>
  <si>
    <t>5.2</t>
  </si>
  <si>
    <t>Operations Security</t>
  </si>
  <si>
    <t xml:space="preserve">12.1 </t>
  </si>
  <si>
    <t>5.2.1</t>
  </si>
  <si>
    <t xml:space="preserve">The aim of control is to ensure that information security aspects are taken into account when changes are made to the organization, business processes and IT systems in order to prevent those changes from causing unregulated reduction in the level of information security. </t>
  </si>
  <si>
    <t>+ Information security requirements for changes to the organization, business processes, IT systems are determined and applied.</t>
  </si>
  <si>
    <t>+ A formal approval procedure is established.
+ Changes are checked and evaluated for potential impacts on information security
+ Changes affecting information security are planned and tested.
+ Procedures for fall-back in fault cases are taken into account.</t>
  </si>
  <si>
    <t>+ Compliance with the information security requirements is verified during and after the changes are applied.</t>
  </si>
  <si>
    <t xml:space="preserve">12.2 </t>
  </si>
  <si>
    <t>5.2.2</t>
  </si>
  <si>
    <t>To what extent are development and testing environments separated from operational environments?</t>
  </si>
  <si>
    <t>Separation of development, testing and operational environments aims at ensuring that reliability, availability, confidentiality and integrity are maintained.</t>
  </si>
  <si>
    <t xml:space="preserve">+ The requirements for development and testing environments are determined and implemented. The following aspects are considered:
  - Separation of development, test and productive systems
  - No development and system tools on productive systems (other than those necessary for operation)
  - Use of different user profiles on test and productive systems </t>
  </si>
  <si>
    <t xml:space="preserve">12.3 </t>
  </si>
  <si>
    <t>5.2.3</t>
  </si>
  <si>
    <t>To what extent are IT systems protected against malware?</t>
  </si>
  <si>
    <t xml:space="preserve">The aim is to both technically and organizationally ensure the protection of IT systems against malware. </t>
  </si>
  <si>
    <t>+ Requirements for protection against malware are identified.
+ Technical and organizational measures for protection against malware are defined and implemented.</t>
  </si>
  <si>
    <t>Desktop firewall, Linking to loopback interfaces</t>
  </si>
  <si>
    <t xml:space="preserve">12.5 </t>
  </si>
  <si>
    <t>5.2.4</t>
  </si>
  <si>
    <t>To what extent are event logs recorded and analyzed?</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</si>
  <si>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</si>
  <si>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A procedure for reporting violations to authorized bodies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</si>
  <si>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r>
      <rPr>
        <sz val="10"/>
        <color theme="1"/>
        <rFont val="Calibri"/>
        <family val="2"/>
        <scheme val="minor"/>
      </rPr>
      <t>+ Information security requirements regarding the handling of event logs, e.g. contractual requirements, are determined and applied.</t>
    </r>
    <r>
      <rPr>
        <sz val="10"/>
        <color theme="1"/>
        <rFont val="Calibri"/>
        <family val="2"/>
        <scheme val="minor"/>
      </rPr>
      <t xml:space="preserve">
</t>
    </r>
    <r>
      <rPr>
        <sz val="10"/>
        <color theme="1"/>
        <rFont val="Calibri"/>
        <family val="2"/>
        <scheme val="minor"/>
      </rPr>
      <t>+ Cases of access during connection and disconnection of external networks (e.g. remote maintenance) are logged.</t>
    </r>
  </si>
  <si>
    <t>+ Logging of any access to data of very high protection needs as far as technically feasible and as permissible according to legal and organizational provisions.</t>
  </si>
  <si>
    <t xml:space="preserve">12.7 </t>
  </si>
  <si>
    <t>5.2.5</t>
  </si>
  <si>
    <r>
      <rPr>
        <b/>
        <sz val="10"/>
        <color theme="1"/>
        <rFont val="Calibri"/>
        <family val="2"/>
        <scheme val="minor"/>
      </rPr>
      <t>To what extent are vulnerabilities identified and addressed?</t>
    </r>
    <r>
      <rPr>
        <sz val="10"/>
        <color theme="1"/>
        <rFont val="Calibri"/>
        <family val="2"/>
        <scheme val="minor"/>
      </rPr>
      <t xml:space="preserve"> </t>
    </r>
  </si>
  <si>
    <t>Vulnerabilities increase the risk of IT systems being unable to meet the requirements for confidentiality, availability and integrity. Among other things, attackers can exploit a vulnerability in order to gain access to the IT system or jeopardize its operational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</si>
  <si>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</si>
  <si>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 An adequate patch management is defined and implemented (e.g. patch testing and installation).
+ Risk minimizing measures are implemented as necessary.
+ Successful installation of patches is verified in an appropriate manner.</t>
  </si>
  <si>
    <t xml:space="preserve">12.8 </t>
  </si>
  <si>
    <t>5.2.6</t>
  </si>
  <si>
    <t>To what extent are IT systems technically checked (system audit)?</t>
  </si>
  <si>
    <t xml:space="preserve">The technical audit aims at identifying states potentially jeopardizing the availability, confidentiality or integrity of IT systems. </t>
  </si>
  <si>
    <r>
      <rPr>
        <sz val="10"/>
        <color theme="1"/>
        <rFont val="Calibri"/>
        <family val="2"/>
        <scheme val="minor"/>
      </rPr>
      <t>+ System audits are planned taking into account any security risks they might cause (e.g. disturbances).</t>
    </r>
    <r>
      <rPr>
        <sz val="10"/>
        <color theme="1"/>
        <rFont val="Calibri"/>
        <family val="2"/>
        <scheme val="minor"/>
      </rPr>
      <t xml:space="preserve">
</t>
    </r>
    <r>
      <rPr>
        <sz val="10"/>
        <color theme="1"/>
        <rFont val="Calibri"/>
        <family val="2"/>
        <scheme val="minor"/>
      </rPr>
      <t>+ System audits are carried out by trained experts.</t>
    </r>
    <r>
      <rPr>
        <sz val="10"/>
        <color theme="1"/>
        <rFont val="Calibri"/>
        <family val="2"/>
        <scheme val="minor"/>
      </rPr>
      <t xml:space="preserve">
</t>
    </r>
    <r>
      <rPr>
        <sz val="10"/>
        <color theme="1"/>
        <rFont val="Calibri"/>
        <family val="2"/>
        <scheme val="minor"/>
      </rPr>
      <t>+ Suitable tools (e.g. vulnerability scanners) are available for system audits.</t>
    </r>
    <r>
      <rPr>
        <sz val="10"/>
        <color theme="1"/>
        <rFont val="Calibri"/>
        <family val="2"/>
        <scheme val="minor"/>
      </rPr>
      <t xml:space="preserve">
</t>
    </r>
    <r>
      <rPr>
        <sz val="10"/>
        <color theme="1"/>
        <rFont val="Calibri"/>
        <family val="2"/>
        <scheme val="minor"/>
      </rPr>
      <t>+ Within a reasonable period following completion of the audit, a report is prepared.</t>
    </r>
  </si>
  <si>
    <t xml:space="preserve">13.1 </t>
  </si>
  <si>
    <t>5.2.7</t>
  </si>
  <si>
    <t>To what extent is the network of the organization managed?</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</si>
  <si>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</si>
  <si>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</si>
  <si>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t>+ Extended requirements for the management and control of networks are determined and implemented. The following aspects are considered:
  - Authentication of IT systems on the network
  - Access to the management interfaces of IT systems is restricted</t>
  </si>
  <si>
    <t xml:space="preserve">Possible measures: 
- Use of security technologies such as firewall systems, intrusion detection and prevention systems (IDS/IPS), network management tools, security software for networks for preventing unintended data exchange.
</t>
  </si>
  <si>
    <t>5.3</t>
  </si>
  <si>
    <t>System acquisitions, requirement management and development</t>
  </si>
  <si>
    <t xml:space="preserve">14.1 </t>
  </si>
  <si>
    <t>5.3.1</t>
  </si>
  <si>
    <t>Information security is an integral part of the entire lifecycle of IT systems. This particularly includes consideration of information security requirements in the development or acquisition of IT systems.</t>
  </si>
  <si>
    <t>+ Requirement specifications are prepared under consideration of the information security requirements.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If productive data is used for testing purposes, it must be ensured that the test system is provided with protection measures similar to those in the productive system.
  - Requirements are defined for the lifecycle of test data (e.g. deletion, maximum lifespan in the IT system).
  - Case-specific requirements are defined for the creation of test data.</t>
  </si>
  <si>
    <t>Purchasing</t>
  </si>
  <si>
    <t xml:space="preserve">13.2 </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</si>
  <si>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</si>
  <si>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</si>
  <si>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</si>
  <si>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</si>
  <si>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Procedures for securing and using network services are defined and implemented.
+ The requirements are agreed in the form of SLAs.
+ Adequate redundancy solutions are implemented.</t>
  </si>
  <si>
    <r>
      <rPr>
        <sz val="10"/>
        <color theme="1"/>
        <rFont val="Calibri"/>
        <family val="2"/>
        <scheme val="minor"/>
      </rPr>
      <t>+ Procedures for monitoring the quality of network traffic (e.g. traffic flow analyses, availability measurements) are defined and applied.</t>
    </r>
  </si>
  <si>
    <t xml:space="preserve">08.4 </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</si>
  <si>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</si>
  <si>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</si>
  <si>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</si>
  <si>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returning and securely removing information assets from any external IT service is defined and implemented.</t>
  </si>
  <si>
    <r>
      <rPr>
        <sz val="10"/>
        <color theme="1"/>
        <rFont val="Calibri"/>
        <family val="2"/>
        <scheme val="minor"/>
      </rPr>
      <t>+ The fulfilment of the provider’s responsibilities is regulated by contract.</t>
    </r>
    <r>
      <rPr>
        <sz val="10"/>
        <color theme="1"/>
        <rFont val="Calibri"/>
        <family val="2"/>
        <scheme val="minor"/>
      </rPr>
      <t xml:space="preserve">
</t>
    </r>
    <r>
      <rPr>
        <sz val="10"/>
        <color theme="1"/>
        <rFont val="Calibri"/>
        <family val="2"/>
        <scheme val="minor"/>
      </rPr>
      <t>+ A description of the termination process is available and adapted to any changes.</t>
    </r>
    <r>
      <rPr>
        <sz val="10"/>
        <color theme="1"/>
        <rFont val="Calibri"/>
        <family val="2"/>
        <scheme val="minor"/>
      </rPr>
      <t xml:space="preserve">
</t>
    </r>
    <r>
      <rPr>
        <sz val="10"/>
        <color theme="1"/>
        <rFont val="Calibri"/>
        <family val="2"/>
        <scheme val="minor"/>
      </rPr>
      <t>+ The responsibilities intended in the procedure are documented and accepted by the provider.</t>
    </r>
  </si>
  <si>
    <t>Confidentiality, Availability</t>
  </si>
  <si>
    <t xml:space="preserve">09.6 </t>
  </si>
  <si>
    <t>5.3.4</t>
  </si>
  <si>
    <t>To what extent is information protected in shared external IT services?</t>
  </si>
  <si>
    <t>+ The provider’s segregation concept is documented and adapted to any changes. The following aspects are considered:
  - Separation of data, functions, applications, operating system, memory and network.
  - Risk assessment for the operation of third-party software within the shared environment.
+ IT systems in shared use are made resilient accordingly.</t>
  </si>
  <si>
    <t>6</t>
  </si>
  <si>
    <t>Supplier Relationships</t>
  </si>
  <si>
    <t xml:space="preserve">15.1 </t>
  </si>
  <si>
    <t>6.1.1</t>
  </si>
  <si>
    <t>+ Evidence that a supplier’s level of information security is adequate for the protection needs of the information (e.g. certificate, attestation, own audit) is provided.</t>
  </si>
  <si>
    <t xml:space="preserve">13.5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</si>
  <si>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</si>
  <si>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</si>
  <si>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applying non-disclosure agreements and handling sensitive information are regularly reviewed.</t>
  </si>
  <si>
    <t>+ Non-disclosure agreement templates are available and checked for legal applicability.
+ Non-disclosure agreements include the following information:
  - the persons/organizations involved,
  - the nature of the information covered by the agreement,
  - the subject of the agreement,
  - the validity period of the agreement (temporary or permanent),
  - the responsibilities of the obligor(s).
+ Non-disclosure agreements include provisions for the handling of sensitive information beyond the contractual relationship.
+ Options of demonstrating compliance with specifications (e.g. review by an independent third party or audit rights) are defined.
+ A process for monitoring the validity period of temporary non-disclosure agreements and initiating their extension in due time is defined and implemented.</t>
  </si>
  <si>
    <t>7</t>
  </si>
  <si>
    <t>Compliance</t>
  </si>
  <si>
    <t xml:space="preserve">18.1 </t>
  </si>
  <si>
    <t>7.1.1</t>
  </si>
  <si>
    <t>To what extent is compliance with regulatory and contractual provisions ensured?</t>
  </si>
  <si>
    <t>Compliance violations can create risks for the information security of customers and the own organization It is therefore important that both regulatory and contractual provisions are known and implemented.</t>
  </si>
  <si>
    <t>+ Legal, regulatory and contractual requirements and specifications of relevance to information security (see examples) are regularly determined.
+ Policies regarding compliance with the requirements are defined, implemented and communicated to the responsible persons.</t>
  </si>
  <si>
    <t>+ Measures for fulfilling the requirements regarding intellectual property rights and the use of software products protected by copyright (acquisition and license management) are defined and implemented.
+ Staff awareness measures with respect to compliance topics associated with information security are carried out regularly.
+ The integrity of records in compliance with contractual, regulatory or legal obligations and business requirements are taken into account.</t>
  </si>
  <si>
    <t xml:space="preserve">Relevant requirements might result from requirements such as:
- Author’s rights
- Cryptography
- Copyright
- Intellectual property
- Archiving
- Information security legislation
- Data protection
- Business Secret Protection Act
</t>
  </si>
  <si>
    <t xml:space="preserve">18.2 </t>
  </si>
  <si>
    <t>7.1.2</t>
  </si>
  <si>
    <t>01</t>
  </si>
  <si>
    <t>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m</t>
  </si>
  <si>
    <t>01.1</t>
  </si>
  <si>
    <t>Release of an Information Security Management System (ISMS)</t>
  </si>
  <si>
    <t>01.2</t>
  </si>
  <si>
    <t>01.3</t>
  </si>
  <si>
    <t>Effectiveness of the ISMS</t>
  </si>
  <si>
    <t xml:space="preserve">01.3 </t>
  </si>
  <si>
    <t>n.a.</t>
  </si>
  <si>
    <t>Included in Question 01.1</t>
  </si>
  <si>
    <t>Reference to ISO 27001: A8.1, A9.1, A10.1 and A10.2</t>
  </si>
  <si>
    <t>05</t>
  </si>
  <si>
    <t>05.1</t>
  </si>
  <si>
    <t>Information Security Policy</t>
  </si>
  <si>
    <t>06</t>
  </si>
  <si>
    <t>06.1</t>
  </si>
  <si>
    <t>Assigning responsibility for information security</t>
  </si>
  <si>
    <t>06.2</t>
  </si>
  <si>
    <t>Information Security in projects</t>
  </si>
  <si>
    <t>06.3</t>
  </si>
  <si>
    <t>Mobile devices</t>
  </si>
  <si>
    <t>06.4</t>
  </si>
  <si>
    <t>Roles and responsibilities for external IT service providers</t>
  </si>
  <si>
    <t>07</t>
  </si>
  <si>
    <t>Human Resources Security</t>
  </si>
  <si>
    <t>07.1</t>
  </si>
  <si>
    <t>Contractual information security obligation of employees</t>
  </si>
  <si>
    <t>07.2</t>
  </si>
  <si>
    <t>Awareness and training of employees</t>
  </si>
  <si>
    <t>08</t>
  </si>
  <si>
    <t>08.1</t>
  </si>
  <si>
    <t>Inventory of assets</t>
  </si>
  <si>
    <t>08.2</t>
  </si>
  <si>
    <t>08.3</t>
  </si>
  <si>
    <t>Storage of information on mobile storage devices</t>
  </si>
  <si>
    <t xml:space="preserve">08.3 </t>
  </si>
  <si>
    <t>Included in Question 06.3</t>
  </si>
  <si>
    <t>Reference to ISO 27001:  A8.3.1, A8.3.2 and A8.3.3</t>
  </si>
  <si>
    <t>08.4</t>
  </si>
  <si>
    <t>Removal of externally stored information assets</t>
  </si>
  <si>
    <t>09</t>
  </si>
  <si>
    <t>09.1</t>
  </si>
  <si>
    <t>Access to networks and network services</t>
  </si>
  <si>
    <t>09.2</t>
  </si>
  <si>
    <t>User registration</t>
  </si>
  <si>
    <t>09.3</t>
  </si>
  <si>
    <t>Privileged user accounts</t>
  </si>
  <si>
    <t xml:space="preserve">09.3 </t>
  </si>
  <si>
    <t>Included in Question 09.5</t>
  </si>
  <si>
    <t>Reference to ISO 27001:  A9.2.3</t>
  </si>
  <si>
    <t>09.4</t>
  </si>
  <si>
    <t>Confidentiality of authentication data</t>
  </si>
  <si>
    <t xml:space="preserve">09.4 </t>
  </si>
  <si>
    <t>Included in Question 09.2</t>
  </si>
  <si>
    <t>Reference to ISO 27001:  A9.3.1 and A9.4.3</t>
  </si>
  <si>
    <t>09.5</t>
  </si>
  <si>
    <t>Access to information and applications</t>
  </si>
  <si>
    <t>09.6</t>
  </si>
  <si>
    <t>Separation of information in shared environments</t>
  </si>
  <si>
    <t>10</t>
  </si>
  <si>
    <t>10.1</t>
  </si>
  <si>
    <t>Encryption</t>
  </si>
  <si>
    <t>11</t>
  </si>
  <si>
    <t>Physical and Environmental Security</t>
  </si>
  <si>
    <t>11.1</t>
  </si>
  <si>
    <t>11.2</t>
  </si>
  <si>
    <t>Protection against external influences and external threats</t>
  </si>
  <si>
    <t xml:space="preserve">11.2 </t>
  </si>
  <si>
    <t>Included in Question 17.1</t>
  </si>
  <si>
    <t>Reference to ISO 27001:  A11.1.4</t>
  </si>
  <si>
    <t>11.3</t>
  </si>
  <si>
    <t>Protective measures in the delivery and shipping area</t>
  </si>
  <si>
    <t xml:space="preserve">11.3 </t>
  </si>
  <si>
    <t>Included in Question 11.1</t>
  </si>
  <si>
    <t>Reference to ISO 27001:  A11.1.6</t>
  </si>
  <si>
    <t>11.4</t>
  </si>
  <si>
    <t>Use of equipment</t>
  </si>
  <si>
    <t>12</t>
  </si>
  <si>
    <t>12.1</t>
  </si>
  <si>
    <t>Change management</t>
  </si>
  <si>
    <t>12.2</t>
  </si>
  <si>
    <t>Separation of development, testing and operational environments</t>
  </si>
  <si>
    <t>12.3</t>
  </si>
  <si>
    <t>Protection against malware</t>
  </si>
  <si>
    <t>12.4</t>
  </si>
  <si>
    <t>Backup procedures</t>
  </si>
  <si>
    <t xml:space="preserve">12.4 </t>
  </si>
  <si>
    <t>Included in questions 06.3 and 17.1</t>
  </si>
  <si>
    <t>Reference to ISO 27001:   A12.3.1</t>
  </si>
  <si>
    <t>12.5</t>
  </si>
  <si>
    <t>Event logging</t>
  </si>
  <si>
    <t>12.6</t>
  </si>
  <si>
    <t>Logging administration activities</t>
  </si>
  <si>
    <t xml:space="preserve">12.6 </t>
  </si>
  <si>
    <t>Included in Question 12.5</t>
  </si>
  <si>
    <t>Reference to ISO 27001:  A12.4.3</t>
  </si>
  <si>
    <t>12.7</t>
  </si>
  <si>
    <t>Tracing of vulnerabilities (patch management)</t>
  </si>
  <si>
    <t>12.8</t>
  </si>
  <si>
    <t>Review of information systems</t>
  </si>
  <si>
    <t>12.9</t>
  </si>
  <si>
    <t>Consideration of critical administrative functions of cloud services</t>
  </si>
  <si>
    <t xml:space="preserve">12.9 </t>
  </si>
  <si>
    <t>Question not applicable</t>
  </si>
  <si>
    <t>Reference to ISO 27017:  CLD.12.1.5</t>
  </si>
  <si>
    <t>13</t>
  </si>
  <si>
    <t>Communications Security</t>
  </si>
  <si>
    <t>13.1</t>
  </si>
  <si>
    <t>Management of networks</t>
  </si>
  <si>
    <t>13.2</t>
  </si>
  <si>
    <t>Security requirements for networks/network services</t>
  </si>
  <si>
    <t>13.3</t>
  </si>
  <si>
    <t>Separation of networks (network segmentation)</t>
  </si>
  <si>
    <t xml:space="preserve">13.3 </t>
  </si>
  <si>
    <t>Included in Question 13.1</t>
  </si>
  <si>
    <t>Reference to ISO 27001:  A13.1.3</t>
  </si>
  <si>
    <t>13.4</t>
  </si>
  <si>
    <t>Electronic exchange of information</t>
  </si>
  <si>
    <t>13.5</t>
  </si>
  <si>
    <t>Non-disclosure agreements for information exchange with third parties</t>
  </si>
  <si>
    <t>14</t>
  </si>
  <si>
    <t>System acquisition, development and maintenance</t>
  </si>
  <si>
    <t>14.1</t>
  </si>
  <si>
    <t>Requirements for the acquisition of information systems</t>
  </si>
  <si>
    <t>14.2</t>
  </si>
  <si>
    <t>Security in the software development process</t>
  </si>
  <si>
    <t xml:space="preserve">14.2 </t>
  </si>
  <si>
    <t>Included in Question 14.1</t>
  </si>
  <si>
    <t xml:space="preserve">Reference to ISO 27001:   A14.2.1 - A14.2.9 </t>
  </si>
  <si>
    <t>14.3</t>
  </si>
  <si>
    <t>Management of test data</t>
  </si>
  <si>
    <t xml:space="preserve">14.3 </t>
  </si>
  <si>
    <t xml:space="preserve">Reference to ISO 27001:  A14.3.1 </t>
  </si>
  <si>
    <t>14.4</t>
  </si>
  <si>
    <t>Approval of external IT services</t>
  </si>
  <si>
    <t>15</t>
  </si>
  <si>
    <t>15.1</t>
  </si>
  <si>
    <t>Risk management in collaboration with suppliers</t>
  </si>
  <si>
    <t>15.2</t>
  </si>
  <si>
    <t>Review of service provision by suppliers</t>
  </si>
  <si>
    <t xml:space="preserve">15.2 </t>
  </si>
  <si>
    <t>Included in Question 15.1</t>
  </si>
  <si>
    <t>Reference to ISO 27001:  A15.2.1</t>
  </si>
  <si>
    <t>16</t>
  </si>
  <si>
    <t>Information Security Incident Management</t>
  </si>
  <si>
    <t>16.1</t>
  </si>
  <si>
    <t>Reporting system for information security incidents (incident management)</t>
  </si>
  <si>
    <t>16.2</t>
  </si>
  <si>
    <t>Processing of information security incidents</t>
  </si>
  <si>
    <t xml:space="preserve">16.2 </t>
  </si>
  <si>
    <t>Included in Question 16.1</t>
  </si>
  <si>
    <t>Reference to ISO 27001:  A16.1.4 - A16.1.7</t>
  </si>
  <si>
    <t>17</t>
  </si>
  <si>
    <t>Information Security Aspects of Business Continuity Management</t>
  </si>
  <si>
    <t>17.1</t>
  </si>
  <si>
    <t>Information Security Aspects of Business Continuity Management (BCM)</t>
  </si>
  <si>
    <t>18</t>
  </si>
  <si>
    <t>18.1</t>
  </si>
  <si>
    <t>Legal and contractual provisions</t>
  </si>
  <si>
    <t>18.2</t>
  </si>
  <si>
    <t>Confidentiality and protection of personally identifiable data</t>
  </si>
  <si>
    <t>18.3</t>
  </si>
  <si>
    <t>Audit of the ISMS by independent bodies</t>
  </si>
  <si>
    <t>18.4</t>
  </si>
  <si>
    <t>Effectiveness check</t>
  </si>
  <si>
    <t>Additional requirements
for vehicles classified as requiring protection</t>
  </si>
  <si>
    <t xml:space="preserve">Usual person responsible for process implementation </t>
  </si>
  <si>
    <t>Date of detection</t>
  </si>
  <si>
    <t>Date of completion</t>
  </si>
  <si>
    <t>Responsible department</t>
  </si>
  <si>
    <t>Contact</t>
  </si>
  <si>
    <t>Column4</t>
  </si>
  <si>
    <t>25</t>
  </si>
  <si>
    <t>8</t>
  </si>
  <si>
    <t>Prototype Protection</t>
  </si>
  <si>
    <t>25.1</t>
  </si>
  <si>
    <t>8.1</t>
  </si>
  <si>
    <t>The requirements described in this clause apply to all companies which, on their own properties, manufacture, store or are provided for use vehicles, components or parts classified as requiring protection.</t>
  </si>
  <si>
    <t>25.1.1</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</si>
  <si>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</si>
  <si>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</si>
  <si>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</si>
  <si>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</si>
  <si>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</si>
  <si>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25.1.2</t>
  </si>
  <si>
    <t>8.1.2</t>
  </si>
  <si>
    <t>To what extent is perimeter security existent preventing unauthorized access to protected property objects?</t>
  </si>
  <si>
    <t>Unauthorized access to properties where vehicles, components or parts classified as requiring protection are manufactured, processed or stored must be prevented.</t>
  </si>
  <si>
    <t>+ Unauthorized access to properties is not possible.</t>
  </si>
  <si>
    <t>+ Suitable barriers are in place such as:
  - artificial barriers (fence systems, walls)
  - technical barriers (detection)
  - natural barriers (plant cover, vegetation).</t>
  </si>
  <si>
    <t>25.1.3</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</si>
  <si>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</si>
  <si>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</si>
  <si>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must be prevented.</t>
  </si>
  <si>
    <t>+ Unauthorized access to buildings/security areas is not possible.</t>
  </si>
  <si>
    <t>+ Solid construction (stone, concrete, steel/metal).
+ Windows and doors in the outer skin are to be built in compliance with RC2 or better.</t>
  </si>
  <si>
    <t>25.1.4</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</si>
  <si>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</si>
  <si>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</si>
  <si>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</si>
  <si>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</si>
  <si>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</si>
  <si>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</si>
  <si>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25.1.5</t>
  </si>
  <si>
    <t>8.1.5</t>
  </si>
  <si>
    <t>To what extent is the protection against unauthorized entry regulated in the form of access control?</t>
  </si>
  <si>
    <t>It must be ensured that all points of access to security areas where vehicles, components or parts classified as requiring protection are manufactured, processed or stored are protected against unauthorized entry by adequate measures.</t>
  </si>
  <si>
    <t>+ At least one of the following three requirements must be implemented:
  - mechanical locks with documented key assignment
  - electronic access systems with documented authorization assignment
  - personal access control with documentation.</t>
  </si>
  <si>
    <t>+ The spatial situation is also suitable for protecting vehicles classified as requiring protection against unauthorized access.</t>
  </si>
  <si>
    <t>Project Mgr.</t>
  </si>
  <si>
    <t>25.1.6</t>
  </si>
  <si>
    <t>8.1.6</t>
  </si>
  <si>
    <t>To what extent are the premises to be secured monitored for intrusion?</t>
  </si>
  <si>
    <t>It must be ensured that premises where vehicles, components or parts classified as requiring protection are manufactured, processed or stored are monitored for intrusion. Timely alarm processing is ensured.</t>
  </si>
  <si>
    <t>+ Intrusion monitoring of the premises to be secured is ensured:
  - an intrusion detection system exists complying with DIN EN 50131 or conforming to VDS or similar and functioning with alarm tracking to a certified security service or control unit (e.g. according to DIN 77200, VdS 3138).
  - or 24/7 guarding by a certified security service.
+ Alarm plans are available.
+ Timely alarm processing is ensured.</t>
  </si>
  <si>
    <t>25.1.7</t>
  </si>
  <si>
    <t>8.1.7</t>
  </si>
  <si>
    <t>To what extent is a documented visitor management in place?</t>
  </si>
  <si>
    <t>Protection against unauthorized access to security areas where vehicles, components or parts classified as requiring protection are manufactured, processed or stored, including traceable documentation.</t>
  </si>
  <si>
    <t>+ Compulsory registration for all visitors
+ Documented non-disclosure obligation prior to access
+ Publication of security and visitor regulations
+ National legislation regarding data protection must be observed.</t>
  </si>
  <si>
    <t>25.1.8</t>
  </si>
  <si>
    <t>8.1.8</t>
  </si>
  <si>
    <t>To what extent is on-site client segregation existent?</t>
  </si>
  <si>
    <t>In order to ensure protection of the client-specific know-how at all times, a clear segregation of clients must be guaranteed.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</si>
  <si>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</si>
  <si>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</si>
  <si>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25.2</t>
  </si>
  <si>
    <t>8.2</t>
  </si>
  <si>
    <t>Organizational Requirements</t>
  </si>
  <si>
    <t>The requirements described in this clause apply to all companies which manufacture or are provided for use vehicles, components or parts classified as requiring protection.</t>
  </si>
  <si>
    <t>25.2.1</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</si>
  <si>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</si>
  <si>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</si>
  <si>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</si>
  <si>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(on a company level)
  - by all employees and project members (personal obligation)
+ National legislation regarding data protection must be observed.</t>
  </si>
  <si>
    <t>25.2.2</t>
  </si>
  <si>
    <t>8.2.2</t>
  </si>
  <si>
    <t>To what extent are requirements for commissioning subcontractors known and fulfilled?</t>
  </si>
  <si>
    <t xml:space="preserve">When involving subcontractors, the minimum requirements for prototype protection must be met. </t>
  </si>
  <si>
    <t>+ Approval by the original customer.
+ Non-disclosure agreement is effective according to the valid contractual law
  - between contractor and subcontractor (on company level)
  - by all employees and project members of the subcontractor (personal obligation)
+ Compliance with the security specifications by the original customer is ensured (proof is obtained).
+ Proof of the subcontractor’s compliance with minimum requirements for prototype protection (e.g. certificate, attestation) is provided.</t>
  </si>
  <si>
    <t>25.2.3</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</si>
  <si>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</si>
  <si>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</si>
  <si>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</si>
  <si>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25.2.4</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</si>
  <si>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</si>
  <si>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</si>
  <si>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</si>
  <si>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25.2.5</t>
  </si>
  <si>
    <t>8.2.5</t>
  </si>
  <si>
    <t>To what extent is a process defined for granting access to security areas?</t>
  </si>
  <si>
    <t>A process is defined for the protection against unauthorized access to security areas where vehicles, components or parts classified as requiring protection are manufactured, processed or stored.</t>
  </si>
  <si>
    <t>+ Responsibilities for access authorization are clearly specified and documented.
+ A process for new assignments, changes and revocations of access rights is in place.
+ Code of conduct in case of the loss/theft of access control means.</t>
  </si>
  <si>
    <t>25.2.6</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</si>
  <si>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</si>
  <si>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</si>
  <si>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</si>
  <si>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</si>
  <si>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25.2.7</t>
  </si>
  <si>
    <t>8.2.7</t>
  </si>
  <si>
    <t>To what extent is a process for carrying along and using mobile video and photography devices in(to) defined security areas established?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</si>
  <si>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</si>
  <si>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 Specification for carrying along (e.g. sealed/unsealed, etc.).
+ Specification for use (e.g. phone calls, photography, etc.).</t>
  </si>
  <si>
    <t>25.3</t>
  </si>
  <si>
    <t>8.3</t>
  </si>
  <si>
    <t>Handling of vehicles, components and parts</t>
  </si>
  <si>
    <t>25.3.1</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</si>
  <si>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</si>
  <si>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</si>
  <si>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</si>
  <si>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</si>
  <si>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25.3.2</t>
  </si>
  <si>
    <t>8.3.2</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</si>
  <si>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</si>
  <si>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</si>
  <si>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t>+ The customer-specific requirements for parking/storage are evidently known and observed.</t>
  </si>
  <si>
    <t>25.4</t>
  </si>
  <si>
    <t>8.4</t>
  </si>
  <si>
    <t>Requirements for trial vehicles</t>
  </si>
  <si>
    <t>A process for obtaining customer-specific requirements for the handling of trial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</si>
  <si>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25.4.1</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</si>
  <si>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</si>
  <si>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</si>
  <si>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</si>
  <si>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</si>
  <si>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25.4.2</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</si>
  <si>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</si>
  <si>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</si>
  <si>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</si>
  <si>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</si>
  <si>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25.4.3</t>
  </si>
  <si>
    <t>8.4.3</t>
  </si>
  <si>
    <t>To what extent are protective measures for approved test and trial drives in public observed/implemented?</t>
  </si>
  <si>
    <t>It must be ensured that the respective customer requirements for the operation of trial vehicles classified as requiring protection on public roads are known and observed.</t>
  </si>
  <si>
    <r>
      <rPr>
        <sz val="10"/>
        <color rgb="FF000000"/>
        <rFont val="Calibri"/>
        <family val="2"/>
        <scheme val="minor"/>
      </rPr>
      <t>+ A process for obtaining customer-specific requirements for the operation of trial vehicles classified as requiring protection on public roads is described and implemented.</t>
    </r>
    <r>
      <rPr>
        <sz val="10"/>
        <color rgb="FF000000"/>
        <rFont val="Calibri"/>
        <family val="2"/>
        <scheme val="minor"/>
      </rPr>
      <t xml:space="preserve">
</t>
    </r>
    <r>
      <rPr>
        <sz val="10"/>
        <color rgb="FF000000"/>
        <rFont val="Calibri"/>
        <family val="2"/>
        <scheme val="minor"/>
      </rPr>
      <t>+ Protective measures defined by the customer are known and observed.</t>
    </r>
    <r>
      <rPr>
        <sz val="10"/>
        <color rgb="FF000000"/>
        <rFont val="Calibri"/>
        <family val="2"/>
        <scheme val="minor"/>
      </rPr>
      <t xml:space="preserve">
</t>
    </r>
    <r>
      <rPr>
        <sz val="10"/>
        <color rgb="FF000000"/>
        <rFont val="Calibri"/>
        <family val="2"/>
        <scheme val="minor"/>
      </rPr>
      <t>+ Code of conduct in case of special incidents</t>
    </r>
    <r>
      <rPr>
        <sz val="10"/>
        <color rgb="FF000000"/>
        <rFont val="Calibri"/>
        <family val="2"/>
        <scheme val="minor"/>
      </rPr>
      <t xml:space="preserve"> </t>
    </r>
    <r>
      <rPr>
        <sz val="10"/>
        <color rgb="FF000000"/>
        <rFont val="Calibri"/>
        <family val="2"/>
        <scheme val="minor"/>
      </rPr>
      <t>(e.g. breakdown, accident, theft ...).</t>
    </r>
  </si>
  <si>
    <t>25.5</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</si>
  <si>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</si>
  <si>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</si>
  <si>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</si>
  <si>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25.5.1</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</si>
  <si>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</si>
  <si>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</si>
  <si>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</si>
  <si>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</si>
  <si>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25.5.2</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</si>
  <si>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</si>
  <si>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</si>
  <si>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</si>
  <si>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</si>
  <si>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t>Assessment</t>
  </si>
  <si>
    <t>Requirements</t>
  </si>
  <si>
    <t xml:space="preserve">  </t>
  </si>
  <si>
    <t>24</t>
  </si>
  <si>
    <t>Data protection</t>
  </si>
  <si>
    <t>24.1</t>
  </si>
  <si>
    <t>To what extent is the implementation of data protection organized?</t>
  </si>
  <si>
    <t>+ Appointment of a data protection officer where legally required, otherwise appointment of a person responsible for data protection
+ Organizational implementation of data protection
    - Integration of the data protection officer into the corporate structure
    - Voluntary or obligatory appointment of a data protection officer
    - Full-time or part-time data protection officer
    - Internal or external data protection officer
    - Support of the data protection officer by directly assigned employees (department “Data Protection”) depending on the company size
    - Support of the data protection officer by data protection coordinators in the company departments depending on the size of the company (e.g. Marketing, Sales, Human Resources, Logistics, Development, etc.)</t>
  </si>
  <si>
    <t>24.2</t>
  </si>
  <si>
    <t>To what extent are organizational measures taken in order to ensure that personally identifiable data is processed in conformance with legislation?</t>
  </si>
  <si>
    <t xml:space="preserve">+ Specification of data protection principles (processing of personally identifiable data) in a documented company-internal data protection strategy (e.g. company-internal policy).
+ Implementation of company-internal steering committees or responsibilities - in collaboration with the data protection officer - addressing topics relevant to data protection.
+ Implementation of a process which ensures the involvement of the data protection officer in any topics relevant to data protection (e.g. in the context of a data protection impact assessment). 
+ Documentation of work processes when processing personally identifiable data.
+ Documentation of statements and comments of the data protection officer regarding data protection law assessments.
+ Implementation of a process by means of which - in case a subcontracting processor is commissioned - the processor is contractually or otherwise legally obliged to comply with the same data protection requirements as specified by contract between the controller and the processor. 
+ Company-internal work instructions or manuals in specific task fields concerning the processing of personally identifiable data.
+ Employees’ (and, if applicable, subcontractors’) confidentiality obligation.
+ Implementation of technical and organizational measures for supporting the controller in handling data subject rights as far as feasible and appropriate for processing.
+ Implementation of reporting processes for immediately informing the customer, under consideration of any subcontractors, so the legal reporting deadlines for data protection incidents can be observed.
+ Documentation of subcontracting relationships including contractual regulations with relevant subcontractors, where any right to inspect the contractual regulation is in any case limited to the subcontractor’s obligations concerning data protection.  
+ Implementation of a process for documenting data protection provisions.
+ Capability of implementing data clearing concepts.
+ Implementation of a procedure for regular checking, assessment and evaluation of TOMs. </t>
  </si>
  <si>
    <t>24.3</t>
  </si>
  <si>
    <t>To what extent is it ensured that the internal processes or workflows are carried out according to the currently valid data protection regulations and that these are regularly subjected to a quality check?</t>
  </si>
  <si>
    <t xml:space="preserve">+ Demonstration of regular checks and optimizations of the data protection management system (e.g. certification).
+ Measures for maintaining confidentiality and integrity when transferring personally identifiable data.
+ Adequate protection mechanisms for reducing unauthorized access to personally identifiable data.
+ Obligatory training of employees entrusted with the processing of personally identifiable data of the customer (e.g. classroom training, WBT).
+ Ensuring implementation of contracts and provisions of the customer. </t>
  </si>
  <si>
    <t>24.4</t>
  </si>
  <si>
    <t xml:space="preserve">To what extent are the relevant processing procedures documented with regard to their admissibility according to data protection law?
</t>
  </si>
  <si>
    <t>+ Documentation of essential tasks regarding the processing of personally identifiable data in compliance with legal requirements.
+ Supporting customers in conducting data protection impact assessments and documenting the results thereof.
+ Informing the customer when detecting unlawful data processing, where applicable, under consideration of different national legislations.</t>
  </si>
  <si>
    <t>Company:</t>
  </si>
  <si>
    <t>Location:</t>
  </si>
  <si>
    <t>Date:</t>
  </si>
  <si>
    <t>Result with cutback to target maturity level:</t>
  </si>
  <si>
    <t>Result per chapter (without cutback):</t>
  </si>
  <si>
    <t>Result per subchapter (without cutback):</t>
  </si>
  <si>
    <t>Information Security Assessment
Results</t>
  </si>
  <si>
    <t>Details:</t>
  </si>
  <si>
    <t>No.</t>
  </si>
  <si>
    <t>Subject</t>
  </si>
  <si>
    <t>Target maturity level</t>
  </si>
  <si>
    <t>Result</t>
  </si>
  <si>
    <t>Target Lev. Per chapter</t>
  </si>
  <si>
    <t>Value per chapter</t>
  </si>
  <si>
    <t>1 IS Policies and Organization</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</si>
  <si>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</si>
  <si>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</si>
  <si>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</si>
  <si>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</si>
  <si>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</si>
  <si>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</si>
  <si>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</si>
  <si>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</si>
  <si>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</si>
  <si>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Management</t>
  </si>
  <si>
    <t>2.1 Human Resources</t>
  </si>
  <si>
    <t>4.1 Identity Management</t>
  </si>
  <si>
    <t>5.1 Cryptography</t>
  </si>
  <si>
    <t>5.2 Operations Security</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</si>
  <si>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</si>
  <si>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</si>
  <si>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</si>
  <si>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</si>
  <si>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</si>
  <si>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</si>
  <si>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</si>
  <si>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</si>
  <si>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</si>
  <si>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</si>
  <si>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</si>
  <si>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</si>
  <si>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</si>
  <si>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</si>
  <si>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</si>
  <si>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</si>
  <si>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</si>
  <si>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</si>
  <si>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</si>
  <si>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</si>
  <si>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</si>
  <si>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</si>
  <si>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</si>
  <si>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</si>
  <si>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</si>
  <si>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</si>
  <si>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</si>
  <si>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</si>
  <si>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</si>
  <si>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t>pet</t>
  </si>
  <si>
    <t>1 ISMS</t>
  </si>
  <si>
    <t>5 Information Security Policies</t>
  </si>
  <si>
    <t>6 Organization of Information Security</t>
  </si>
  <si>
    <t>7 Human Resources Security</t>
  </si>
  <si>
    <t>8 Asset Management</t>
  </si>
  <si>
    <t>Teleworking</t>
  </si>
  <si>
    <t>9 Access Control</t>
  </si>
  <si>
    <t>10 Cryptography</t>
  </si>
  <si>
    <t>Contractual information security obligation
of employees</t>
  </si>
  <si>
    <t>11 Physical and Environmental Security</t>
  </si>
  <si>
    <t>Qualification of employee(s)</t>
  </si>
  <si>
    <t>12 Operations Security</t>
  </si>
  <si>
    <t>13 Communications Security</t>
  </si>
  <si>
    <t>14 System acquisition, development and maintenance</t>
  </si>
  <si>
    <t>15 Supplier Relationships</t>
  </si>
  <si>
    <t>Storage of information on mobile data storage devices</t>
  </si>
  <si>
    <t>16 Information Security Incident Management</t>
  </si>
  <si>
    <t>17 Information Security Aspects of Business Continuity Management</t>
  </si>
  <si>
    <t>18 Compliance</t>
  </si>
  <si>
    <t>Handling of identification means</t>
  </si>
  <si>
    <t>Change Management</t>
  </si>
  <si>
    <t>Security requirements for networks/services</t>
  </si>
  <si>
    <t>- evaluated using SPICE ISO 15504</t>
  </si>
  <si>
    <t>Topic</t>
  </si>
  <si>
    <r>
      <rPr>
        <b/>
        <sz val="18"/>
        <color rgb="FF000000"/>
        <rFont val="Arial"/>
        <family val="2"/>
      </rPr>
      <t>Information Security Assessment</t>
    </r>
    <r>
      <rPr>
        <sz val="18"/>
        <color rgb="FF000000"/>
        <rFont val="Arial"/>
        <family val="2"/>
      </rPr>
      <t xml:space="preserve">
</t>
    </r>
    <r>
      <rPr>
        <sz val="16"/>
        <color rgb="FF000000"/>
        <rFont val="Arial"/>
        <family val="2"/>
      </rPr>
      <t>Examples of KPIs</t>
    </r>
  </si>
  <si>
    <t>2.1.2 To what extent is staff made aware of and trained with respect to the risks arising from the handling of information?</t>
  </si>
  <si>
    <t xml:space="preserve">4.1.1 To what extent are user accounts and login information securely managed and applied? </t>
  </si>
  <si>
    <t>5.2.1 To what extent are changes controlled? 
 (Change Management)</t>
  </si>
  <si>
    <t>5.2.3 To what extent are IT systems protected against malware?</t>
  </si>
  <si>
    <t>7.1.1 To what extent is information security ensured in exceptional situations?</t>
  </si>
  <si>
    <t>5.2.5 To what extent are vulnerabilities identified and addressed? 
 (Patch Management)</t>
  </si>
  <si>
    <t>1.6.1 To what extent are information security events processed?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</si>
  <si>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</si>
  <si>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</si>
  <si>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</si>
  <si>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</si>
  <si>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 xml:space="preserve">5.2.4 To what extent are activities of user accounts logged? </t>
  </si>
  <si>
    <t>5.2.6 To what extent are IT systems technically checked (system audit)?</t>
  </si>
  <si>
    <t>5.5.2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</si>
  <si>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</si>
  <si>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</si>
  <si>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</si>
  <si>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7.2 Awareness and training of employees</t>
  </si>
  <si>
    <t>9.2 User registration</t>
  </si>
  <si>
    <t>12.1 Change management</t>
  </si>
  <si>
    <t>12.3 Protection against malware</t>
  </si>
  <si>
    <t>12.4 Backup</t>
  </si>
  <si>
    <t>12.7 Detection of vulnerabilities
(Patch management)</t>
  </si>
  <si>
    <t>16.2 Processing of information security incidents</t>
  </si>
  <si>
    <t>5.1 Information security policy</t>
  </si>
  <si>
    <t>6.2 Information security in projects</t>
  </si>
  <si>
    <t>6.3 Mobile devices</t>
  </si>
  <si>
    <t>11.1 Security zones</t>
  </si>
  <si>
    <t>11.3 Protective measures in the delivery and shipping area</t>
  </si>
  <si>
    <t>12.5 Event logging</t>
  </si>
  <si>
    <t>12.6 Logging administrative activities</t>
  </si>
  <si>
    <t>12.8 System audits</t>
  </si>
  <si>
    <t>13.2 Network services</t>
  </si>
  <si>
    <t>13.5 Non-disclosure agreements</t>
  </si>
  <si>
    <t>14.1 Requirements for the acquisition of information systems</t>
  </si>
  <si>
    <t>14.2 Security during the software development process</t>
  </si>
  <si>
    <t>18.4 Effectiveness check</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</si>
  <si>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</si>
  <si>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</si>
  <si>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</si>
  <si>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</si>
  <si>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</si>
  <si>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</si>
  <si>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</si>
  <si>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</si>
  <si>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</si>
  <si>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</si>
  <si>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</si>
  <si>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</si>
  <si>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</si>
  <si>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</si>
  <si>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</si>
  <si>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</si>
  <si>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</si>
  <si>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</si>
  <si>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</si>
  <si>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</si>
  <si>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</si>
  <si>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</si>
  <si>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</si>
  <si>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</si>
  <si>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</si>
  <si>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</si>
  <si>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</si>
  <si>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</si>
  <si>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</si>
  <si>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systems</t>
  </si>
  <si>
    <t>Functioning log activity</t>
  </si>
  <si>
    <t>Coverage degree of admin logs on security-critical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</si>
  <si>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</si>
  <si>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</si>
  <si>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</si>
  <si>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</si>
  <si>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</si>
  <si>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information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</si>
  <si>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</si>
  <si>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</si>
  <si>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</si>
  <si>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</si>
  <si>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Description</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</si>
  <si>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</si>
  <si>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collection (based on number or cost) of security incidents with human errors as a cause.</t>
  </si>
  <si>
    <t>Regular reviewing of systems for unnecessary accounts is a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</si>
  <si>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</si>
  <si>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</si>
  <si>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</si>
  <si>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secure operation. The KPI measures the error rate of changes.</t>
  </si>
  <si>
    <r>
      <rPr>
        <sz val="10"/>
        <color theme="1"/>
        <rFont val="Calibri"/>
        <family val="2"/>
        <scheme val="minor"/>
      </rPr>
      <t>A comprehensive Endpoint Security provides a company with an essential protection against malware.</t>
    </r>
    <r>
      <rPr>
        <sz val="10"/>
        <color theme="1"/>
        <rFont val="Calibri"/>
        <family val="2"/>
        <scheme val="minor"/>
      </rPr>
      <t xml:space="preserve"> </t>
    </r>
    <r>
      <rPr>
        <sz val="11"/>
        <color theme="1"/>
        <rFont val="Calibri"/>
        <family val="2"/>
        <scheme val="minor"/>
      </rPr>
      <t>The KPI measures the ratio of protected systems taking into account approved exceptions.</t>
    </r>
  </si>
  <si>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</si>
  <si>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</si>
  <si>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</si>
  <si>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</si>
  <si>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systems and applications in the Patch Management process.</t>
  </si>
  <si>
    <t>The contemporary installation of patches ensures the security of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</si>
  <si>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</si>
  <si>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</si>
  <si>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</si>
  <si>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</si>
  <si>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must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</si>
  <si>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</si>
  <si>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</si>
  <si>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</si>
  <si>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</si>
  <si>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</si>
  <si>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</si>
  <si>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 system/in an application. This functionality helps to solve system failures/abnormalities. Logs should be activated in security-critical systems.</t>
  </si>
  <si>
    <t>Results of logging activities must allow analysis. Reliable end-to-end recording of the activities to be monitored is essential for traceability, if required.</t>
  </si>
  <si>
    <t>Admin logging allows traceability of administrator activities in a process or process step/on a system/in an application. This functionality helps to solve abnormalities. Administrator logs should be activated in security-critical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</si>
  <si>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</si>
  <si>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</si>
  <si>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</si>
  <si>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</si>
  <si>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</si>
  <si>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</si>
  <si>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</si>
  <si>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</si>
  <si>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</si>
  <si>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</si>
  <si>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</si>
  <si>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</si>
  <si>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</si>
  <si>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</si>
  <si>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</si>
  <si>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</si>
  <si>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</si>
  <si>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</si>
  <si>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</si>
  <si>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systems threatened by malware</t>
  </si>
  <si>
    <t>All systems have up-to-date protection</t>
  </si>
  <si>
    <t>All relevant data is adequately secured</t>
  </si>
  <si>
    <t>Regular restoration tests for all backed-up systems</t>
  </si>
  <si>
    <t>Correct backups</t>
  </si>
  <si>
    <t>All systems are involved in the patch process</t>
  </si>
  <si>
    <t>All systems are at up-to-date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</si>
  <si>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</si>
  <si>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</si>
  <si>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</si>
  <si>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</si>
  <si>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</si>
  <si>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</si>
  <si>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</si>
  <si>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</si>
  <si>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</si>
  <si>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</si>
  <si>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</si>
  <si>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systems and applications are integrated into event logging</t>
  </si>
  <si>
    <t>Completeness and correctness of logs</t>
  </si>
  <si>
    <t>All relevant systems and applications are integrated into admin logging</t>
  </si>
  <si>
    <t>Completeness and integrity of admin logs</t>
  </si>
  <si>
    <t>All relevant systems are subject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</si>
  <si>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</si>
  <si>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</si>
  <si>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</si>
  <si>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</si>
  <si>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</si>
  <si>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</si>
  <si>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</si>
  <si>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</si>
  <si>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</si>
  <si>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</si>
  <si>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</si>
  <si>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Information Security</t>
  </si>
  <si>
    <t>Local IT, Information Security</t>
  </si>
  <si>
    <t>Local IT, Information Security, service owner</t>
  </si>
  <si>
    <t>Local 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</si>
  <si>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</si>
  <si>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</si>
  <si>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</si>
  <si>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</si>
  <si>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</si>
  <si>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</si>
  <si>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</si>
  <si>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</si>
  <si>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</si>
  <si>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</si>
  <si>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</si>
  <si>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</si>
  <si>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</si>
  <si>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</si>
  <si>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</si>
  <si>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</si>
  <si>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</si>
  <si>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</si>
  <si>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</si>
  <si>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</si>
  <si>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systems to be secured), Yellow: 70-99%, Red: &lt; 70%)</t>
  </si>
  <si>
    <t>to be determined individually (e.g. target: 100% after max. 10 days,
Green: &gt; 90%, Yellow: 70-90%, Red: &lt; 70%)</t>
  </si>
  <si>
    <t>Number red: &lt; 1, Green = 1</t>
  </si>
  <si>
    <t>to be determined individually (e.g. according to category, maximum periods for solution:
-PRIO 1: Days
-PRIO 2: Weeks
-PRIO 3: Months
unsolved incidents within time frame,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</si>
  <si>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</si>
  <si>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</si>
  <si>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</si>
  <si>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</si>
  <si>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</si>
  <si>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</si>
  <si>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</si>
  <si>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</si>
  <si>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</si>
  <si>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</si>
  <si>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</si>
  <si>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systems/total number of systems (adjusted for authorized exceptions)</t>
  </si>
  <si>
    <t>time comparison
average actual rollout state vs. target state</t>
  </si>
  <si>
    <t>Quotient: number of systems covered by backups/total number of systems (adjusted for authorized exceptions)</t>
  </si>
  <si>
    <t>Quotient: number of systems with tested restoration from backup/total number of all systems with backup</t>
  </si>
  <si>
    <t>Quotient: number of restorations with errors/total number of all restoration tests</t>
  </si>
  <si>
    <t xml:space="preserve">Quotient: number of currently patched systems/total number of systems (adjusted for authorized exceptions) </t>
  </si>
  <si>
    <t>Quotient: number of information security incidents reported in the incident management/total number of incidents (known to the surveying unit)</t>
  </si>
  <si>
    <t>For each individual criticality level:
All incidents unsolved within defined time frame/ 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</si>
  <si>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</si>
  <si>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</si>
  <si>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</si>
  <si>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</si>
  <si>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</si>
  <si>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</si>
  <si>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</si>
  <si>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</si>
  <si>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</si>
  <si>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systems/total number of security-critical systems</t>
  </si>
  <si>
    <t>number of incorrectly written logs</t>
  </si>
  <si>
    <t>number of incorrectly written admin logs</t>
  </si>
  <si>
    <t xml:space="preserve">Quotient: number of audited systems/total number of security-critical systems </t>
  </si>
  <si>
    <t xml:space="preserve">Quotient: number of measures implemented in time/number of measures still to be implemented
</t>
  </si>
  <si>
    <t xml:space="preserve">Quotient: number of verified SLAs/total number of SLAs  </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</si>
  <si>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</si>
  <si>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</si>
  <si>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</si>
  <si>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</si>
  <si>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</si>
  <si>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</si>
  <si>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</si>
  <si>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</si>
  <si>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</si>
  <si>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</si>
  <si>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</si>
  <si>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</si>
  <si>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</si>
  <si>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</si>
  <si>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</si>
  <si>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</si>
  <si>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</si>
  <si>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</si>
  <si>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</si>
  <si>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</si>
  <si>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</si>
  <si>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</si>
  <si>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</si>
  <si>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Local IT, System Owner, Data Owner, Risk Owner</t>
  </si>
  <si>
    <t>Local IT, System Owner, Data Owner, Risk Owner, User Management</t>
  </si>
  <si>
    <t>IT, System Owner, Data Owner, Risk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</si>
  <si>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</si>
  <si>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</si>
  <si>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</si>
  <si>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</si>
  <si>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</si>
  <si>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</si>
  <si>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</si>
  <si>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</si>
  <si>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</si>
  <si>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</si>
  <si>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</si>
  <si>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</si>
  <si>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</si>
  <si>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</si>
  <si>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</si>
  <si>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</si>
  <si>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</si>
  <si>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</si>
  <si>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</si>
  <si>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</si>
  <si>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</si>
  <si>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</si>
  <si>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</si>
  <si>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</si>
  <si>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</si>
  <si>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</si>
  <si>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</si>
  <si>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</si>
  <si>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t>Data archiving</t>
  </si>
  <si>
    <t>5 years</t>
  </si>
  <si>
    <t>10 years</t>
  </si>
  <si>
    <t>to be defined individually (if relevant to billing: 10 years)</t>
  </si>
  <si>
    <t xml:space="preserve">This work has been licensed under the Creative Commons Attribution - NoDerivs 4.0 International Public License. In addition, You are granted the right to distribute derivatives under certain terms. The complete and valid text of the license is to be found in line 17ff. </t>
  </si>
  <si>
    <t>You are free to:</t>
  </si>
  <si>
    <r>
      <rPr>
        <sz val="14"/>
        <color rgb="FF000000"/>
        <rFont val="Symbol"/>
        <family val="1"/>
        <charset val="2"/>
      </rPr>
      <t>·</t>
    </r>
    <r>
      <rPr>
        <sz val="7"/>
        <color rgb="FF000000"/>
        <rFont val="Times New Roman"/>
        <family val="1"/>
      </rPr>
      <t xml:space="preserve">         </t>
    </r>
    <r>
      <rPr>
        <b/>
        <sz val="14"/>
        <color rgb="FF000000"/>
        <rFont val="Calibri"/>
        <family val="2"/>
        <scheme val="minor"/>
      </rPr>
      <t>Share </t>
    </r>
    <r>
      <rPr>
        <sz val="14"/>
        <color rgb="FF000000"/>
        <rFont val="Calibri"/>
        <family val="2"/>
        <scheme val="minor"/>
      </rPr>
      <t>— copy and redistribute the material in any medium or format</t>
    </r>
    <r>
      <rPr>
        <sz val="14"/>
        <color rgb="FF000000"/>
        <rFont val="Calibri"/>
        <family val="2"/>
        <scheme val="minor"/>
      </rPr>
      <t xml:space="preserve"> </t>
    </r>
  </si>
  <si>
    <r>
      <rPr>
        <sz val="14"/>
        <color rgb="FF000000"/>
        <rFont val="Symbol"/>
        <family val="1"/>
        <charset val="2"/>
      </rPr>
      <t>·</t>
    </r>
    <r>
      <rPr>
        <sz val="7"/>
        <color rgb="FF000000"/>
        <rFont val="Times New Roman"/>
        <family val="1"/>
      </rPr>
      <t xml:space="preserve">         </t>
    </r>
    <r>
      <rPr>
        <sz val="14"/>
        <color rgb="FF000000"/>
        <rFont val="Calibri"/>
        <family val="2"/>
        <scheme val="minor"/>
      </rPr>
      <t>The licensor cannot revoke these freedoms as long as you follow the license terms.</t>
    </r>
  </si>
  <si>
    <t>Under the following terms:</t>
  </si>
  <si>
    <r>
      <rPr>
        <sz val="14"/>
        <color rgb="FF000000"/>
        <rFont val="Symbol"/>
        <family val="1"/>
        <charset val="2"/>
      </rPr>
      <t>·</t>
    </r>
    <r>
      <rPr>
        <sz val="7"/>
        <color rgb="FF000000"/>
        <rFont val="Times New Roman"/>
        <family val="1"/>
      </rPr>
      <t xml:space="preserve">       </t>
    </r>
    <r>
      <rPr>
        <b/>
        <sz val="14"/>
        <color rgb="FF000000"/>
        <rFont val="Calibri"/>
        <family val="2"/>
        <scheme val="minor"/>
      </rPr>
      <t>Attribution</t>
    </r>
    <r>
      <rPr>
        <sz val="14"/>
        <color rgb="FF000000"/>
        <rFont val="Calibri"/>
        <family val="2"/>
        <scheme val="minor"/>
      </rPr>
      <t xml:space="preserve"> — You must give appropriate credit, provide a link to the license, and indicate if changes were made.</t>
    </r>
    <r>
      <rPr>
        <sz val="14"/>
        <color rgb="FF000000"/>
        <rFont val="Calibri"/>
        <family val="2"/>
        <scheme val="minor"/>
      </rPr>
      <t xml:space="preserve"> </t>
    </r>
    <r>
      <rPr>
        <sz val="14"/>
        <color rgb="FF000000"/>
        <rFont val="Calibri"/>
        <family val="2"/>
        <scheme val="minor"/>
      </rPr>
      <t>You may do so in any reasonable manner, but not in any way that suggests the licensor endorses you or your use.</t>
    </r>
    <r>
      <rPr>
        <sz val="14"/>
        <color rgb="FF000000"/>
        <rFont val="Calibri"/>
        <family val="2"/>
        <scheme val="minor"/>
      </rPr>
      <t xml:space="preserve"> </t>
    </r>
  </si>
  <si>
    <r>
      <rPr>
        <sz val="14"/>
        <color rgb="FF000000"/>
        <rFont val="Symbol"/>
        <family val="1"/>
        <charset val="2"/>
      </rPr>
      <t>·</t>
    </r>
    <r>
      <rPr>
        <sz val="7"/>
        <color rgb="FF000000"/>
        <rFont val="Times New Roman"/>
        <family val="1"/>
      </rPr>
      <t xml:space="preserve">       </t>
    </r>
    <r>
      <rPr>
        <b/>
        <sz val="14"/>
        <color rgb="FF000000"/>
        <rFont val="Calibri"/>
        <family val="2"/>
        <scheme val="minor"/>
      </rPr>
      <t>Restricted derivatives</t>
    </r>
    <r>
      <rPr>
        <sz val="14"/>
        <color rgb="FF000000"/>
        <rFont val="Calibri"/>
        <family val="2"/>
        <scheme val="minor"/>
      </rPr>
      <t xml:space="preserve"> — If you change or otherwise build directly upon the material, You may only distribute the modified material if it is clearly marked as a derivative </t>
    </r>
    <r>
      <rPr>
        <u/>
        <sz val="14"/>
        <color rgb="FF000000"/>
        <rFont val="Calibri"/>
        <family val="2"/>
        <scheme val="minor"/>
      </rPr>
      <t>not</t>
    </r>
    <r>
      <rPr>
        <sz val="14"/>
        <color rgb="FF000000"/>
        <rFont val="Calibri"/>
        <family val="2"/>
        <scheme val="minor"/>
      </rPr>
      <t xml:space="preserve"> approved by the licensor </t>
    </r>
    <r>
      <rPr>
        <u/>
        <sz val="14"/>
        <color rgb="FF000000"/>
        <rFont val="Calibri"/>
        <family val="2"/>
        <scheme val="minor"/>
      </rPr>
      <t>and</t>
    </r>
    <r>
      <rPr>
        <sz val="14"/>
        <color rgb="FF000000"/>
        <rFont val="Calibri"/>
        <family val="2"/>
        <scheme val="minor"/>
      </rPr>
      <t xml:space="preserve"> if all logos and/or trademarks of the licensor have been removed.</t>
    </r>
  </si>
  <si>
    <r>
      <rPr>
        <sz val="14"/>
        <color rgb="FF000000"/>
        <rFont val="Symbol"/>
        <family val="1"/>
        <charset val="2"/>
      </rPr>
      <t>·</t>
    </r>
    <r>
      <rPr>
        <sz val="7"/>
        <color rgb="FF000000"/>
        <rFont val="Times New Roman"/>
        <family val="1"/>
      </rPr>
      <t xml:space="preserve">       </t>
    </r>
    <r>
      <rPr>
        <b/>
        <sz val="14"/>
        <color rgb="FF000000"/>
        <rFont val="Calibri"/>
        <family val="2"/>
        <scheme val="minor"/>
      </rPr>
      <t>No additional restrictions</t>
    </r>
    <r>
      <rPr>
        <sz val="14"/>
        <color rgb="FF000000"/>
        <rFont val="Calibri"/>
        <family val="2"/>
        <scheme val="minor"/>
      </rPr>
      <t xml:space="preserve"> — You may not apply any additional legal terms or technological measures that legally restrict others from doing anything the license permits.</t>
    </r>
    <r>
      <rPr>
        <sz val="14"/>
        <color rgb="FF000000"/>
        <rFont val="Calibri"/>
        <family val="2"/>
        <scheme val="minor"/>
      </rPr>
      <t xml:space="preserve"> </t>
    </r>
  </si>
  <si>
    <t>Creative Commons Attribution - NoDerivs 4.0 International Public License</t>
  </si>
  <si>
    <t>Section 1 – Definitions.</t>
  </si>
  <si>
    <t>Section 2 – Scope.</t>
  </si>
  <si>
    <t>Section 3 – License Conditions.</t>
  </si>
  <si>
    <t>Your exercise of the Licensed Rights is expressly made subject to the following conditions.</t>
  </si>
  <si>
    <t xml:space="preserve">For the avoidance of doubt, You do not have permission under this Public License to Share Adapted Material. </t>
  </si>
  <si>
    <t>Section 4 – Sui Generis Database Rights.</t>
  </si>
  <si>
    <t>Where the Licensed Rights include Sui Generis Database Rights that apply to Your use of the Licensed Material:</t>
  </si>
  <si>
    <t>Section 5 – Disclaimer of Warranties and Limitation of Liability.</t>
  </si>
  <si>
    <t>Section 6 – Term and Termination.</t>
  </si>
  <si>
    <t>For the avoidance of doubt, this Section 6(b) does not affect any right the Licensor may have to seek remedies for Your violations of this Public License.</t>
  </si>
  <si>
    <t>Section 7 – Other Terms and Conditions.</t>
  </si>
  <si>
    <t>Section 8 – Interpretation.</t>
  </si>
  <si>
    <t>Section 9 – Distribution of Derivatives</t>
  </si>
  <si>
    <t>a.   In addition to those rights granted under Sections 2(a)(3), the Licensor grants You the right to distribute modified material provided:</t>
  </si>
  <si>
    <t>1. this material is clearly marked as a modified version not approved by the Licensor; and</t>
  </si>
  <si>
    <t>2. any logos and/or trademarks of the Licensor have been removed.</t>
  </si>
  <si>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</si>
  <si>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</si>
  <si>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</si>
  <si>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</si>
  <si>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</si>
  <si>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</si>
  <si>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</si>
  <si>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</si>
  <si>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</si>
  <si>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</si>
  <si>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</si>
  <si>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</si>
  <si>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</si>
  <si>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</si>
  <si>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</si>
  <si>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</si>
  <si>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</si>
  <si>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</si>
  <si>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</si>
  <si>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</si>
  <si>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</si>
  <si>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</si>
  <si>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</si>
  <si>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</si>
  <si>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</si>
  <si>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</si>
  <si>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</si>
  <si>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</si>
  <si>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</si>
  <si>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</si>
  <si>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</si>
  <si>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</si>
  <si>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</si>
  <si>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</si>
  <si>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</si>
  <si>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</si>
  <si>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</si>
  <si>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show the protection objectives “integrity”, “availability” and “confidentiality”; Mapped from “internal” to “normal”, “confidential” to “high” and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</si>
  <si>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</si>
  <si>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</si>
  <si>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</si>
  <si>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</si>
  <si>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</si>
  <si>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</si>
  <si>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</si>
  <si>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</si>
  <si>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</si>
  <si>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</si>
  <si>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</si>
  <si>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</si>
  <si>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</si>
  <si>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</si>
  <si>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</si>
  <si>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</si>
  <si>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</si>
  <si>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</si>
  <si>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</si>
  <si>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</si>
  <si>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</si>
  <si>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</si>
  <si>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</si>
  <si>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</si>
  <si>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</si>
  <si>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</si>
  <si>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</si>
  <si>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</si>
  <si>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</si>
  <si>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</si>
  <si>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</si>
  <si>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</si>
  <si>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</si>
  <si>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</si>
  <si>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</si>
  <si>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Row_Format</t>
  </si>
  <si>
    <t>Is_Title?</t>
  </si>
  <si>
    <t>Implementation description</t>
  </si>
  <si>
    <t>Reference Documentation</t>
  </si>
  <si>
    <t>Findings/Result</t>
  </si>
  <si>
    <t>+ The requirements for information security have been determined and documented.
  - The requirements are adapted to the goals of the organization.
  - A policy has been created and approved by the organization's management.
+ The policy includes objectives and the significance of information security within the organization.</t>
  </si>
  <si>
    <t>+ The information security requirements based on the strategy of the organization, regulative and contractual obligations are reflected in the policy.
+ Responsibilities for the implementation are defined.
+ The policy indicates consequences in case of non-conformance. 
+ Further relevant information security policies are prepared.
+ Periodic review and, if required, revision of the policies are established.
+ The policies are made available to employees in a suitable form (e.g. intranet).
+ These policies (or extracts thereof) are provided to external business partners depending on the respective case.
+ Employees and external business partners are informed of any changes relevant to them.</t>
  </si>
  <si>
    <t>+ Projects are classified considering their information security requirements.</t>
  </si>
  <si>
    <t>+ The measures thus derived are reviewed regularly during the project and re-evaluated in case of changes to the evaluation criteria.</t>
  </si>
  <si>
    <t>+ The concerned services and IT services used are identified.
+ The security requirements relevant to the IT service are determined:
+ The organization responsible for implementing each individual requirement is defined and aware of its responsibility.
+ Mechanisms for shared responsibilities are specified and implemented.
+ The responsible organization fulfils its respective responsibilities.</t>
  </si>
  <si>
    <t>+ In case of IT services, configuration has been developed, implemented and documented based on the necessary security requirements.
+ The responsible staff is adequately trained.</t>
  </si>
  <si>
    <t>+ A procedure to identify, assess and address information security risks within the organization is in place.
+ Criteria for the assessment and handling of information security risks exist.
+ Measures for handling information security risks and the persons responsible for these are specified and documented.
  - A plan of measures or an overview of their state of implementation exists.
+ In case of changes to the environment (e.g. organizational structure, location, changes to regulations), reassessment is carried out in a timely manner.</t>
  </si>
  <si>
    <t>To what extent is the ISMS reviewed by an independent entity?</t>
  </si>
  <si>
    <t>As an essential control mechanism, assessing the effectiveness of the ISMS from merely an internal point of view is insufficient. Instead, an independent and therefore objective assessment is needed in regular intervals and in case of significant changes.</t>
  </si>
  <si>
    <r>
      <rPr>
        <sz val="10"/>
        <color theme="1"/>
        <rFont val="Calibri"/>
        <family val="2"/>
        <scheme val="minor"/>
      </rPr>
      <t>+ Information security reviews are carried out by an independent and competent body at regular intervals and in case of significant changes.
+ Measures for correcting potential deviations are initiated and tracked.</t>
    </r>
  </si>
  <si>
    <r>
      <rPr>
        <sz val="10"/>
        <color theme="1"/>
        <rFont val="Calibri"/>
        <family val="2"/>
        <scheme val="minor"/>
      </rPr>
      <t>+ Information security events/vulnerabilities are analyzed (problem management) .
+ Measures to prevent further occurrence of similar information security events are defined and implemented.</t>
    </r>
  </si>
  <si>
    <t>To what extent is the suitability of employees for sensitive work fields ensured?</t>
  </si>
  <si>
    <t xml:space="preserve">Competent, reliable and trustworthy employees are a key to information security within the organization Therefore, it is important to check the suitability of potential employees (e.g. applicants) to an appropriate extent. </t>
  </si>
  <si>
    <t>+ The personal suitability of potential employees is verified by simple methods (e.g. interview).
+ An extended verification of their qualification is conducted according to the respective work field and position (e.g. assessment center, psychological analysis, checking of references, certificates and diploma, checking of certificates of conduct, checking of professional and private background).</t>
  </si>
  <si>
    <t>+ A non-disclosure obligation is effective beyond the employment contract or order.
+ Information security aspects are considered in the employment contracts of the employees.
+ A procedure for handling violations of said obligations is described.</t>
  </si>
  <si>
    <t>+ A concept for awareness and training of employees is prepared. At least the following aspects are considered:
  - Information security policy
  - Reporting of information security events
  - Reaction to occurrence of malware
  - Policies regarding user accounts and login information (e.g. password policy)
  - Compliance issues of information security
  - Requirements and procedures regarding the use of non-disclosure agreements when forwarding information requiring protection
  - Use of external IT services
+ Target groups for training and awareness measures (e.g. new employees, administrators, employees having access to customer networks) are identified and taken into account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</si>
  <si>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 The requirements for teleworking are determined and fulfilled. The following aspects are considered:
  - Secure handling of and access to information (both electronically and physically) while taking into account the protection needs and any contractual requirements in private (e.g. home office) and public areas (e.g. when travelling) 
  - Conduct in private areas
  - Conduct in public areas
  - Protective measures against theft (e.g. in public areas)
+ Access to the organization’s network is gained via a secure connection (e.g. VPN) and strong authentication.</t>
  </si>
  <si>
    <t>+ The following aspects are considered:
  - Measures for travelling (e.g. lawful examination by authorities)
  - Measures for travelling to security-critical countries
+ Employee awareness.</t>
  </si>
  <si>
    <t>+ A security zone concept including the associated protective measures based on the requirements for handling information assets is defined and documented.
+ Security zones are specified and documented under consideration of terrains/buildings/rooms. This also includes delivery and shipping areas.
+ The defined protective measures are implemented.
+ The code of conduct for security zones is known to all persons affected.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</si>
  <si>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included in the security zone concept (e.g. storage rooms, garages, workshops, test tracks, data processing centers).</t>
  </si>
  <si>
    <t>+ The requirements for mobile IT devices and mobile data storage devices are determined and fulfilled. The following aspects are considered: 
  - Encryption
  - Access protection (e.g. PIN, password)
  - Labelling (taking into account requirements regarding e.g. use within customer sites)</t>
  </si>
  <si>
    <t xml:space="preserve">+ A definition of information security events/vulnerabilities exists.
+ A procedure for reporting and recording information security events/vulnerabilities is defined and implemented. 
+ The following aspects are considered:
  - Reaction to information security events/vulnerabilities
  - Reporting form and reporting channel
  - processing station
  - feedback procedure
  - references to technical and organisational measures (e.g. disciplinary measures).
+ Procedures for ensuring traceability in case of information security events/vulnerabilities are established and documented.
+ Information security events/vulnerabilities are assessed and documented in order to ensure traceability.
+ An adequate reaction to information security events/vulnerabilities is given.
+ A strategy for an adequate reaction to events of information security violations exists. 
  - This includes escalation procedures, remedial actions and communication to relevant internal and external bodies as well as a procedure for deciding whether a cybercriminal attack will be legally prosecuted. </t>
  </si>
  <si>
    <t>+ Supporting assets are protected. 
+ Disposal of supporting assets is conducted in accordance with one of the relevant standards (e.g. ISO 21964, at least Security Level 4).</t>
  </si>
  <si>
    <t>+ Identification means can be produced under controlled conditions only.
+ The issuing of identification means is recorded.
+ The returning of identification means is regulated.</t>
  </si>
  <si>
    <t xml:space="preserve">+ The creation, modification and deletion (lifecycle) of user accounts is performed.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handling login information is defined and implemented. The following aspects are considered:
  - No disclosure of login information to third parties – not even persons of authority – under consideration of legal restrictions
  - no writing down or unencrypted storing of login information
  - immediate changing of login information whenever potential compromise is suspected
  - no use of identical login information for business and non-business purposes
  - changing of temporary or initial login information following the 1st login   
 - requirements for the quality of login information (e.g. length of password, types of characters to be used).
+ The login information (e.g. passwords) of a personalized user account must be known to the assigned user only. </t>
  </si>
  <si>
    <t>+ A basic user account template with minimum access rights and functionalities is defined and used.
+ Default accounts and passwords pre-configured by manufacturers are disabled (e.g. by disabling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t>
  </si>
  <si>
    <t>+ The access rights are approved by the person (internally) responsible for information.
+ Existing access rights are regularly reviewed at shorter intervals (e.g. every three months).
+ In case of external operation of the IT infrastructure (e.g. server) and/or cloud solutions, compliance with the encryption requirements according to control question 5.1.1 is ensured.</t>
  </si>
  <si>
    <t xml:space="preserve">+ Prevention of unauthorized persons gaining access and information (including privileged users): 
  - Encrypted storage of information on the content level (e.g. file level).
  - Where encryption is not feasible, information must be protected by equally effective measures. </t>
  </si>
  <si>
    <t>To what extent is information protected during transport?</t>
  </si>
  <si>
    <t>When being transported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</si>
  <si>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All cryptographic procedures used (e.g. encryption, signature, and hash algorithms, protocols, applications) provide the security required by the respective application according to the state of the art.
+ The legal parameters for the use of cryptography are taken into account.</t>
  </si>
  <si>
    <r>
      <rPr>
        <b/>
        <sz val="10"/>
        <color theme="1"/>
        <rFont val="Calibri"/>
        <family val="2"/>
        <scheme val="minor"/>
      </rPr>
      <t>To what extent are changes managed?</t>
    </r>
    <r>
      <rPr>
        <sz val="10"/>
        <color rgb="FF000000"/>
        <rFont val="Calibri"/>
        <family val="2"/>
        <scheme val="minor"/>
      </rPr>
      <t xml:space="preserve"> </t>
    </r>
  </si>
  <si>
    <t>+ The IT systems have been subjected to risk assessment in order to determine the necessity of their separation into development and productive systems.
+ A separation is implemented based on the results of risk analysis.</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</si>
  <si>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data and programs are automatically inspected for malware prior to their execution (on-access scan).
+ The entire data contents of all systems is regularly inspected for malware.
+ Data transferred by central gateways (e.g. e-mail, internet, third-party networks) are automatically inspected by using a protection software.
  - Encrypted connections are considered.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</si>
  <si>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 xml:space="preserve">+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Where externally operated services (particularly cloud services) are used, information on monitoring options are obtained and considered in the evaluation.
+ Event logs are checked regularly for rule violations and noticeable problems in compliance with the permissible legal and organizational provisions.
+ Procedures for handling rule violations are specified (e.g. reporting to authorized bodies). </t>
  </si>
  <si>
    <t>+ Requirements for auditing of IT systems are determined.
+ The scope of the system audit is specified in a timely manner.
+ System audits are coordinated with the operator and users of the IT systems.
+ The results of system audits are stored in a traceable manner and reported to the relevant management.
+ Measures are derived from the results.</t>
  </si>
  <si>
    <t>+ Procedures for the management and control of networks are defined.
+ For network segmentation, the following aspects are considered:
  - Restrictions in the connection of IT systems to the network.
  - Use of security technologies (see examples)
  - The increased risk presented by network services accessible via the Internet (e.g. use of DMZ networks)
  - Technology-specific separation options (e.g. by firewall) when using external IT services
  - Appropriate separation of own networks and customer networks taking customer requirements into account</t>
  </si>
  <si>
    <t>To what extent is information security considered in new or further development of IT systems?</t>
  </si>
  <si>
    <t>+ The information security requirements associated with the design and development of IT systems are determined and taken into account.
+ The information security requirements associated with the acquisition or extension of IT systems and IT components are determined and taken into account.
+ Information security requirements associated with changes to IT systems are taken into account.
+ System approval tests are carried out under consideration of the information security requirements.</t>
  </si>
  <si>
    <t>Clear segregation between individual tenants must be ensured such as to protect own information in external IT services at all times and to prevent it from being accessed by other organizations (tenants).</t>
  </si>
  <si>
    <t>+ Effective segregation (e.g. segregation of tenants) prevents access to own information by unauthorized users of other organizations.</t>
  </si>
  <si>
    <t>To what extent is information security ensured among suppliers and cooperation partners?</t>
  </si>
  <si>
    <t>An appropriate level of information security is also maintained while collaborating with cooperation partners and suppliers.</t>
  </si>
  <si>
    <t>+ Suppliers and cooperation partners are subjected to a risk assessment with regard to information security.
+ An appropriate level of information security is ensured by contractual agreements with suppliers and cooperation partners.
+ Where applicable, contractual agreements with customers are passed on to suppliers and cooperation partners.
+ Compliance with contractual agreements is verified.</t>
  </si>
  <si>
    <t>+ Suppliers and cooperation partners are contractually obliged to also pass on any requirements regarding an appropriate level of information security also to their subcontractors.
+ Service reports and documents by suppliers and cooperation partners are reviewed.</t>
  </si>
  <si>
    <t xml:space="preserve">For the purposes of  ISA, the term supplier includes classic suppliers and contractors as well as classic service providers, freelancers or other partner organizations. The control also includes cooperation partners (e.g. academic institutions).
The explanations below describe a possible procedure for fulfilling the requirements:
Identification of suppliers and specification of protection needs and security requirements:
At first, all suppliers should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suppliers will be found to not require the assignment of relevant protection needs and to be therefore not subject to security requirements (e.g. suppliers of office supplies). 
Ensuring implementation by the contractor:
In the next step, the applicable requirements should be made known to all security-relevant suppliers in a suitable manner and (contractually) agreed on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suppliers implement the necessary requirements.
Establishment in standard processes:
Based on the gathered findings, a reasonable procedure should be developed and incorporated into the existing processes of the B2B/supplier management. This starts with the selection of the supplier, where aspects of information security should already be taken into account alongside criteria such as quality, adherence to delivery dates, credit rating etc. The procurement process should be such that the relevance of information security has already been taken into account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</si>
  <si>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r>
      <rPr>
        <b/>
        <sz val="10"/>
        <color theme="1"/>
        <rFont val="Calibri"/>
        <family val="2"/>
        <scheme val="minor"/>
      </rPr>
      <t>Identification of controls and specification of protection needs and security requirements:</t>
    </r>
    <r>
      <rPr>
        <sz val="10"/>
        <color theme="1"/>
        <rFont val="Calibri"/>
        <family val="2"/>
        <scheme val="minor"/>
      </rPr>
      <t xml:space="preserve">
Critical questions of this evaluation are whether suppliers, while fulfilling their tasks
1) are granted access to or insight of information or security zones of the company rated with very high protection needs regarding confidentiality, </t>
    </r>
    <r>
      <rPr>
        <u/>
        <sz val="10"/>
        <color theme="1"/>
        <rFont val="Calibri"/>
        <family val="2"/>
        <scheme val="minor"/>
      </rPr>
      <t>or</t>
    </r>
    <r>
      <rPr>
        <sz val="10"/>
        <color theme="1"/>
        <rFont val="Calibri"/>
        <family val="2"/>
        <scheme val="minor"/>
      </rPr>
      <t xml:space="preserve">
2) provide or can alter relevant information with very high protection needs regarding integrity, </t>
    </r>
    <r>
      <rPr>
        <u/>
        <sz val="10"/>
        <color theme="1"/>
        <rFont val="Calibri"/>
        <family val="2"/>
        <scheme val="minor"/>
      </rPr>
      <t>or</t>
    </r>
    <r>
      <rPr>
        <sz val="10"/>
        <color theme="1"/>
        <rFont val="Calibri"/>
        <family val="2"/>
        <scheme val="minor"/>
      </rPr>
      <t xml:space="preserve">
3) can have relevant impact on processes or IT systems with very high protection needs regarding availability (cf. internal or customer-related SLAs).
Typical suppliers with very high protection needs are IT service providers (e.g. domain administrators), consultants, agencies, subcontractors (e.g. CAD designers to whom extensive project data of very high protection needs need to be forwarded) and prototype manufacturers.
Obviously, suppliers with very high protection needs are subject to the minimum information security requirements regarding the respective protection needs. These requirements should be individually supplemented with necessary general requirements (e.g. see ISA, very high protection needs) and order-specific requirements. The difference to high protection needs is essentially the number and quality of the necessary additional requirements.
</t>
    </r>
    <r>
      <rPr>
        <b/>
        <sz val="10"/>
        <color theme="1"/>
        <rFont val="Calibri"/>
        <family val="2"/>
        <scheme val="minor"/>
      </rPr>
      <t>Ensuring implementation by the contractor:</t>
    </r>
    <r>
      <rPr>
        <sz val="10"/>
        <color theme="1"/>
        <rFont val="Calibri"/>
        <family val="2"/>
        <scheme val="minor"/>
      </rPr>
      <t xml:space="preserve">
Here, the procedure described for high protection needs can be used as a starting point.
Besides the obligation regarding implementation of an adequate information security level and the non-disclosure obligation, a right to audit and/or appropriate controls (regular auditing of the contractor) should be contractually agreed on . This should also include an obligation to participate in TISAX.
In order to ensure compliance with the requirements in a suitable manner, simple mechanisms should be established. This may include, for example:
- supplier requires TISAX label for very high protection needs
- right to and execution of regular and event-related thorough inspections (if applicable, supplemented with supporting certificates).</t>
    </r>
  </si>
  <si>
    <r>
      <rPr>
        <b/>
        <sz val="10"/>
        <color theme="1"/>
        <rFont val="Calibri"/>
        <family val="2"/>
        <scheme val="minor"/>
      </rPr>
      <t>Identification of suppliers and specification of protection needs and security requirements:</t>
    </r>
    <r>
      <rPr>
        <sz val="10"/>
        <color theme="1"/>
        <rFont val="Calibri"/>
        <family val="2"/>
        <scheme val="minor"/>
      </rPr>
      <t xml:space="preserve">
Critical questions of this evaluation are whether suppliers, while fulfilling their tasks
1) are granted access to or insight of information or security zones of the company rated with high protection needs regarding confidentiality, </t>
    </r>
    <r>
      <rPr>
        <u/>
        <sz val="10"/>
        <color theme="1"/>
        <rFont val="Calibri"/>
        <family val="2"/>
        <scheme val="minor"/>
      </rPr>
      <t>or</t>
    </r>
    <r>
      <rPr>
        <sz val="10"/>
        <color theme="1"/>
        <rFont val="Calibri"/>
        <family val="2"/>
        <scheme val="minor"/>
      </rPr>
      <t xml:space="preserve">
2) provide or can alter relevant information with high protection needs regarding integrity, </t>
    </r>
    <r>
      <rPr>
        <u/>
        <sz val="10"/>
        <color theme="1"/>
        <rFont val="Calibri"/>
        <family val="2"/>
        <scheme val="minor"/>
      </rPr>
      <t>or</t>
    </r>
    <r>
      <rPr>
        <sz val="10"/>
        <color theme="1"/>
        <rFont val="Calibri"/>
        <family val="2"/>
        <scheme val="minor"/>
      </rPr>
      <t xml:space="preserve">
3) can have relevant impact on processes or IT systems with high protection needs regarding availability (cf. internal or customer-related SLAs).
Typical suppliers with high protection needs are e.g. cleaning services autonomously cleaning relevant security zones, IT service providers (e.g. data base administrators), consultants, agencies and contractors (e.g. tool designers to whom project data need to be forwarded).
Obviously, suppliers with high protection needs are subject to the minimum information security requirements regarding the respective protection objective. These requirements should be individually supplemented with necessary general requirements (e.g. see ISA, high protection needs) and order-specific requirements.
</t>
    </r>
    <r>
      <rPr>
        <b/>
        <sz val="10"/>
        <color theme="1"/>
        <rFont val="Calibri"/>
        <family val="2"/>
        <scheme val="minor"/>
      </rPr>
      <t>Ensuring implementation by the supplier:</t>
    </r>
    <r>
      <rPr>
        <sz val="10"/>
        <color theme="1"/>
        <rFont val="Calibri"/>
        <family val="2"/>
        <scheme val="minor"/>
      </rPr>
      <t xml:space="preserve">
The procedure described for normal protection needs can be used as a starting point.
Besides the obligation regarding implementation of an adequate information security level and the non-disclosure obligation, a right to audit or appropriate controls (regular auditing of the contractor) should be should be contractually agreed on. This may also include an obligation to participate in TISAX.
In order to ensure compliance with the requirements in a suitable manner, simple mechanisms should be established. This may include, for example:
- supplier requires TISAX label for high protection needs or equivalent (e.g. ISO 27001, certificate of corresponding scope)
- right to and execution of regular sampling and event-related inspections.
</t>
    </r>
  </si>
  <si>
    <t>+ Which suppliersreceive or process data in need of protection?
+ Which suppliers are granted access to security zones? 
+ Are any further contractual agreements regarding information security other than the non-disclosure agreement in effect?
+ How is the compliance with contractual agreements by the supplier verified?
+ At which points within the company are risk assessments regarding the employment of suppliers conducted?
+ Is an information security policy for suppliers in place?
+ How is the compliance with policies by the suppliers verified?
+ Which suppliers have been/are reviewed?
+ How is the review documented?
+ Which criteria trigger an assessment process?
+ How are the services rendered by suppliers reviewed?
+ Are networks/IT systems maintained by contractors/service providers?
+ How do you prevent that suppliers can gain unauthorized access to information of high/very high protection needs?</t>
  </si>
  <si>
    <t xml:space="preserve">+ Template NDA with supplier
+ Example of signed NDA
+ Example of risk assessment (Focus point: information security aspects)
+ Information security policy for suppliers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suppliers
+ Viewing of SLA Reporting 
</t>
  </si>
  <si>
    <t xml:space="preserve">To what extent is the protection of personal data taken into account when implementing information security? </t>
  </si>
  <si>
    <t>Privacy and protection of personal data is taken into account in the implementation of information security as required by relevant national legislation and regulations, where applicable.</t>
  </si>
  <si>
    <t>+ Legal and contractual information security requirements regarding the procedures and processes in the processing of personal data are determined.
+ Regulations regarding the compliance with legal and contractual requirements for the protection of personal data are defined and known to the entrusted persons.
+ Processes and procedures for the protection of personal data are taken into account in the information security management system.</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</si>
  <si>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identified (e.g. ISO 27001 Statement of Applicability, completed ISA Questionary).
+ The effectiveness of the ISMS is regularly reviewed by the management.</t>
  </si>
  <si>
    <t>+ A list of concerned IT service providers and IT services exists.
+ The applicability of the  ISA controls has been verified and documented.
+ The service configuration is included in the regular security assessments.
+ Proof is provided that IT service providers fulfil their responsibility.
+ Integration into local protective measures (such as secure authentication procedures) is established and documented.</t>
  </si>
  <si>
    <r>
      <rPr>
        <b/>
        <sz val="10"/>
        <color theme="1"/>
        <rFont val="Calibri"/>
        <family val="2"/>
        <scheme val="minor"/>
      </rPr>
      <t xml:space="preserve">Identification of suppliers and specification of protection needs and security requirements:
</t>
    </r>
    <r>
      <rPr>
        <sz val="10"/>
        <color theme="1"/>
        <rFont val="Calibri"/>
        <family val="2"/>
        <scheme val="minor"/>
      </rPr>
      <t xml:space="preserve">Critical questions of this evaluation are whether suppliers, while fulfilling their tasks
1) are granted access to or insight of information or security zones of the company rated with normal protection needs regarding confidentiality, </t>
    </r>
    <r>
      <rPr>
        <u/>
        <sz val="10"/>
        <color theme="1"/>
        <rFont val="Calibri"/>
        <family val="2"/>
        <scheme val="minor"/>
      </rPr>
      <t>or</t>
    </r>
    <r>
      <rPr>
        <sz val="10"/>
        <color theme="1"/>
        <rFont val="Calibri"/>
        <family val="2"/>
        <scheme val="minor"/>
      </rPr>
      <t xml:space="preserve">
2) provide or can  relevant information with normal protection needs regarding integrity, </t>
    </r>
    <r>
      <rPr>
        <u/>
        <sz val="10"/>
        <color theme="1"/>
        <rFont val="Calibri"/>
        <family val="2"/>
        <scheme val="minor"/>
      </rPr>
      <t>or</t>
    </r>
    <r>
      <rPr>
        <sz val="10"/>
        <color theme="1"/>
        <rFont val="Calibri"/>
        <family val="2"/>
        <scheme val="minor"/>
      </rPr>
      <t xml:space="preserve">
3) can have relevant impact on processes or IT systems with normal protection needs regarding availability (cf. internal or customer-related SLAs).
Typical suppliers with normal protection needs are e.g. cleaning services for general areas, classic logistics companies or maintenance staff.
The minimum requirements for information security (in relation to the respective protection objective) should be defined in a policy (e.g. information security policy for service providers). These requirements can be based on the requirements of the ISA described herein in addition to the company-specific requirements. This policy can be supplemented according to the specific order.
</t>
    </r>
    <r>
      <rPr>
        <b/>
        <sz val="10"/>
        <color theme="1"/>
        <rFont val="Calibri"/>
        <family val="2"/>
        <scheme val="minor"/>
      </rPr>
      <t>Ensuring implementation by the contractor:</t>
    </r>
    <r>
      <rPr>
        <sz val="10"/>
        <color theme="1"/>
        <rFont val="Calibri"/>
        <family val="2"/>
        <scheme val="minor"/>
      </rPr>
      <t xml:space="preserve">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as a minimum, submission of a management-confirmed self-disclosure (e.g. ISA) or a suitable attestation/certificate
- right to and execution of irregular sampling and event-related inspections.</t>
    </r>
  </si>
  <si>
    <t>Informal description</t>
  </si>
  <si>
    <t>D&amp;B D-U-N-S® No.</t>
  </si>
  <si>
    <t>Prototype protection includes vehicles, components and parts which are classified as requiring protection but have not yet been presented to the public and/or published in adequate form by the OEM.
The commissioning OEM department is responsible for classifying the protection need of vehicles, components and parts. The minimum requirements for prototype protection for the protection classes high and very high must be applied according to ISA.</t>
  </si>
  <si>
    <t>Control ISA 5.0</t>
  </si>
  <si>
    <t>Control-ISA-4.1</t>
  </si>
  <si>
    <t>Topical restructuring of ISA in the module Information Security</t>
  </si>
  <si>
    <r>
      <rPr>
        <b/>
        <sz val="18"/>
        <color rgb="FF000000"/>
        <rFont val="Arial"/>
        <family val="2"/>
      </rPr>
      <t>Information Security Assessment</t>
    </r>
    <r>
      <rPr>
        <b/>
        <sz val="16"/>
        <color rgb="FF000000"/>
        <rFont val="Arial"/>
        <family val="2"/>
      </rPr>
      <t xml:space="preserve">
</t>
    </r>
    <r>
      <rPr>
        <sz val="16"/>
        <color rgb="FF000000"/>
        <rFont val="Arial"/>
        <family val="2"/>
      </rPr>
      <t>Additional questions regarding data protection for determining a service provider’s basic suitability to act as a processor within the meaning of Article 28 of the EU General Data Protection Regulation</t>
    </r>
  </si>
  <si>
    <r>
      <rPr>
        <b/>
        <sz val="18"/>
        <color theme="1"/>
        <rFont val="Arial"/>
        <family val="2"/>
      </rPr>
      <t xml:space="preserve">Information Security Assessment
</t>
    </r>
    <r>
      <rPr>
        <sz val="16"/>
        <color theme="1"/>
        <rFont val="Arial"/>
        <family val="2"/>
      </rPr>
      <t>Questionary</t>
    </r>
  </si>
  <si>
    <r>
      <rPr>
        <b/>
        <sz val="18"/>
        <color rgb="FF000000"/>
        <rFont val="Arial"/>
        <family val="2"/>
      </rPr>
      <t xml:space="preserve">Information Security Assessment 
</t>
    </r>
    <r>
      <rPr>
        <sz val="16"/>
        <color rgb="FF000000"/>
        <rFont val="Arial"/>
        <family val="2"/>
      </rPr>
      <t>Additional prototype protection requirements</t>
    </r>
  </si>
  <si>
    <r>
      <t xml:space="preserve">Information Security Assessment
</t>
    </r>
    <r>
      <rPr>
        <sz val="16"/>
        <color theme="1"/>
        <rFont val="Arial"/>
        <family val="2"/>
      </rPr>
      <t>Key terms</t>
    </r>
  </si>
  <si>
    <r>
      <t xml:space="preserve">Information Security Assessment
</t>
    </r>
    <r>
      <rPr>
        <sz val="16"/>
        <color theme="1"/>
        <rFont val="Arial"/>
        <family val="2"/>
      </rPr>
      <t>License</t>
    </r>
  </si>
  <si>
    <r>
      <t xml:space="preserve">Information Security Assessment
</t>
    </r>
    <r>
      <rPr>
        <sz val="16"/>
        <color theme="1"/>
        <rFont val="Arial"/>
        <family val="2"/>
      </rPr>
      <t>Change history</t>
    </r>
  </si>
  <si>
    <r>
      <rPr>
        <sz val="7"/>
        <color rgb="FF000000"/>
        <rFont val="Times New Roman"/>
        <family val="1"/>
      </rPr>
      <t xml:space="preserve">             </t>
    </r>
    <r>
      <rPr>
        <sz val="14"/>
        <color rgb="FF000000"/>
        <rFont val="Calibri"/>
        <family val="2"/>
        <scheme val="minor"/>
      </rPr>
      <t xml:space="preserve">for any purpose, even commercially. </t>
    </r>
  </si>
  <si>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</si>
  <si>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r>
      <t>a.   </t>
    </r>
    <r>
      <rPr>
        <b/>
        <sz val="11"/>
        <color rgb="FF000000"/>
        <rFont val="Calibri"/>
        <family val="2"/>
        <scheme val="minor"/>
      </rPr>
      <t>Adapted Material</t>
    </r>
    <r>
      <rPr>
        <sz val="11"/>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 For purposes of this Public License, where the Licensed Material is a musical work, performance, or sound recording, Adapted Material is always produced where the Licensed Material is synched in timed relation with a moving image.</t>
    </r>
  </si>
  <si>
    <r>
      <t>c.</t>
    </r>
    <r>
      <rPr>
        <sz val="11"/>
        <color rgb="FF000000"/>
        <rFont val="Times New Roman"/>
        <family val="1"/>
      </rPr>
      <t>     </t>
    </r>
    <r>
      <rPr>
        <b/>
        <sz val="11"/>
        <color rgb="FF000000"/>
        <rFont val="Times New Roman"/>
        <family val="1"/>
      </rPr>
      <t>Effective Technological Measures</t>
    </r>
    <r>
      <rPr>
        <sz val="11"/>
        <color rgb="FF000000"/>
        <rFont val="Times New Roman"/>
        <family val="1"/>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</si>
  <si>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t>d.</t>
    </r>
    <r>
      <rPr>
        <sz val="11"/>
        <color rgb="FF000000"/>
        <rFont val="Times New Roman"/>
        <family val="1"/>
      </rPr>
      <t>    </t>
    </r>
    <r>
      <rPr>
        <b/>
        <sz val="11"/>
        <color rgb="FF000000"/>
        <rFont val="Times New Roman"/>
        <family val="1"/>
      </rPr>
      <t>Exceptions and Limitations</t>
    </r>
    <r>
      <rPr>
        <sz val="11"/>
        <color rgb="FF000000"/>
        <rFont val="Times New Roman"/>
        <family val="1"/>
      </rPr>
      <t xml:space="preserve"> means fair use, fair dealing, and/or any other exception or limitation to Copyright and Similar Rights that applies to Your use of the Licensed Material.</t>
    </r>
  </si>
  <si>
    <r>
      <t>e.</t>
    </r>
    <r>
      <rPr>
        <sz val="11"/>
        <color rgb="FF000000"/>
        <rFont val="Times New Roman"/>
        <family val="1"/>
      </rPr>
      <t>    </t>
    </r>
    <r>
      <rPr>
        <b/>
        <sz val="11"/>
        <color rgb="FF000000"/>
        <rFont val="Times New Roman"/>
        <family val="1"/>
      </rPr>
      <t>Licensed Material</t>
    </r>
    <r>
      <rPr>
        <sz val="11"/>
        <color rgb="FF000000"/>
        <rFont val="Times New Roman"/>
        <family val="1"/>
      </rPr>
      <t xml:space="preserve"> means the artistic or literary work, database, or other material to which the Licensor applied this Public License.</t>
    </r>
  </si>
  <si>
    <r>
      <t>f.</t>
    </r>
    <r>
      <rPr>
        <sz val="11"/>
        <color rgb="FF000000"/>
        <rFont val="Times New Roman"/>
        <family val="1"/>
      </rPr>
      <t>      </t>
    </r>
    <r>
      <rPr>
        <b/>
        <sz val="11"/>
        <color rgb="FF000000"/>
        <rFont val="Times New Roman"/>
        <family val="1"/>
      </rPr>
      <t>Licensed Rights</t>
    </r>
    <r>
      <rPr>
        <sz val="11"/>
        <color rgb="FF000000"/>
        <rFont val="Times New Roman"/>
        <family val="1"/>
      </rPr>
      <t xml:space="preserve"> means the rights granted to You subject to the terms and conditions of this Public License, which are limited to all Copyright and Similar Rights that apply to Your use of the Licensed Material and that the Licensor has authority to license.</t>
    </r>
  </si>
  <si>
    <r>
      <t>g.</t>
    </r>
    <r>
      <rPr>
        <sz val="11"/>
        <color rgb="FF000000"/>
        <rFont val="Times New Roman"/>
        <family val="1"/>
      </rPr>
      <t>    </t>
    </r>
    <r>
      <rPr>
        <b/>
        <sz val="11"/>
        <color rgb="FF000000"/>
        <rFont val="Times New Roman"/>
        <family val="1"/>
      </rPr>
      <t>Licensor</t>
    </r>
    <r>
      <rPr>
        <sz val="11"/>
        <color rgb="FF000000"/>
        <rFont val="Times New Roman"/>
        <family val="1"/>
      </rPr>
      <t xml:space="preserve"> means the individual(s) or entity(ies) granting rights under this Public License.</t>
    </r>
  </si>
  <si>
    <r>
      <t>h.</t>
    </r>
    <r>
      <rPr>
        <sz val="11"/>
        <color rgb="FF000000"/>
        <rFont val="Times New Roman"/>
        <family val="1"/>
      </rPr>
      <t>    </t>
    </r>
    <r>
      <rPr>
        <b/>
        <sz val="11"/>
        <color rgb="FF000000"/>
        <rFont val="Calibri"/>
        <family val="2"/>
        <scheme val="minor"/>
      </rPr>
      <t>Share</t>
    </r>
    <r>
      <rPr>
        <sz val="11"/>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</si>
  <si>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t>i.</t>
    </r>
    <r>
      <rPr>
        <sz val="11"/>
        <color rgb="FF000000"/>
        <rFont val="Times New Roman"/>
        <family val="1"/>
      </rPr>
      <t>      </t>
    </r>
    <r>
      <rPr>
        <b/>
        <sz val="11"/>
        <color rgb="FF000000"/>
        <rFont val="Times New Roman"/>
        <family val="1"/>
      </rPr>
      <t>Sui Generis Database Rights</t>
    </r>
    <r>
      <rPr>
        <sz val="11"/>
        <color rgb="FF000000"/>
        <rFont val="Times New Roman"/>
        <family val="1"/>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</si>
  <si>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t>j.</t>
    </r>
    <r>
      <rPr>
        <sz val="11"/>
        <color rgb="FF000000"/>
        <rFont val="Times New Roman"/>
        <family val="1"/>
      </rPr>
      <t>      </t>
    </r>
    <r>
      <rPr>
        <b/>
        <sz val="11"/>
        <color rgb="FF000000"/>
        <rFont val="Times New Roman"/>
        <family val="1"/>
      </rPr>
      <t>You</t>
    </r>
    <r>
      <rPr>
        <sz val="11"/>
        <color rgb="FF000000"/>
        <rFont val="Times New Roman"/>
        <family val="1"/>
      </rPr>
      <t xml:space="preserve"> means the individual or entity exercising the Licensed Rights under this Public License.</t>
    </r>
    <r>
      <rPr>
        <sz val="11"/>
        <color rgb="FF000000"/>
        <rFont val="Calibri"/>
        <family val="2"/>
        <scheme val="minor"/>
      </rPr>
      <t xml:space="preserve"> </t>
    </r>
    <r>
      <rPr>
        <b/>
        <sz val="11"/>
        <color rgb="FF000000"/>
        <rFont val="Times New Roman"/>
        <family val="1"/>
      </rPr>
      <t>Your</t>
    </r>
    <r>
      <rPr>
        <sz val="11"/>
        <color rgb="FF000000"/>
        <rFont val="Times New Roman"/>
        <family val="1"/>
      </rPr>
      <t xml:space="preserve"> has a corresponding meaning.</t>
    </r>
  </si>
  <si>
    <t xml:space="preserve">a.    License grant. </t>
  </si>
  <si>
    <r>
      <t>A.</t>
    </r>
    <r>
      <rPr>
        <sz val="11"/>
        <color rgb="FF000000"/>
        <rFont val="Times New Roman"/>
        <family val="1"/>
      </rPr>
      <t>    reproduce and Share the Licensed Material, in whole or in part; and</t>
    </r>
  </si>
  <si>
    <r>
      <t>B.</t>
    </r>
    <r>
      <rPr>
        <sz val="11"/>
        <color rgb="FF000000"/>
        <rFont val="Times New Roman"/>
        <family val="1"/>
      </rPr>
      <t>    </t>
    </r>
    <r>
      <rPr>
        <sz val="11"/>
        <color rgb="FF000000"/>
        <rFont val="Calibri"/>
        <family val="2"/>
        <scheme val="minor"/>
      </rPr>
      <t>produce and reproduce, but not Share, Adapted Material.</t>
    </r>
  </si>
  <si>
    <r>
      <t>2.</t>
    </r>
    <r>
      <rPr>
        <sz val="11"/>
        <color rgb="FF000000"/>
        <rFont val="Times New Roman"/>
        <family val="1"/>
      </rPr>
      <t xml:space="preserve">     </t>
    </r>
    <r>
      <rPr>
        <sz val="11"/>
        <color rgb="FF000000"/>
        <rFont val="Calibri"/>
        <family val="2"/>
        <scheme val="minor"/>
      </rPr>
      <t>Exceptions and Limitations. For the avoidance of doubt, where Exceptions and Limitations apply to Your use, this Public License does not apply, and You do not need to comply with its terms and conditions.</t>
    </r>
  </si>
  <si>
    <r>
      <t>3.</t>
    </r>
    <r>
      <rPr>
        <sz val="11"/>
        <color rgb="FF000000"/>
        <rFont val="Times New Roman"/>
        <family val="1"/>
      </rPr>
      <t xml:space="preserve">     </t>
    </r>
    <r>
      <rPr>
        <sz val="11"/>
        <color rgb="FF000000"/>
        <rFont val="Calibri"/>
        <family val="2"/>
        <scheme val="minor"/>
      </rPr>
      <t>Term. The term of this Public License is specified in Section 6(a).</t>
    </r>
  </si>
  <si>
    <r>
      <t>4.</t>
    </r>
    <r>
      <rPr>
        <sz val="11"/>
        <color rgb="FF000000"/>
        <rFont val="Times New Roman"/>
        <family val="1"/>
      </rPr>
      <t xml:space="preserve">     </t>
    </r>
    <r>
      <rPr>
        <sz val="11"/>
        <color rgb="FF000000"/>
        <rFont val="Calibri"/>
        <family val="2"/>
        <scheme val="minor"/>
      </rPr>
      <t>Media and formats; technical modifications allowed. The Licensor authorizes You to exercise the Licensed Rights in all media and formats whether now known or hereafter created, and to make technical modifications necessary to do so. The Licensor waives and/or agrees not to assert any right or authority to forbid You from making technical modifications necessary to exercise the Licensed Rights, including technical modifications necessary to circumvent Effective Technological Measures. For purposes of this Public License, simply making modifications authorized by this Section 2(a)(4) never produces Adapted Material.</t>
    </r>
  </si>
  <si>
    <r>
      <t>5.</t>
    </r>
    <r>
      <rPr>
        <sz val="11"/>
        <color rgb="FF000000"/>
        <rFont val="Times New Roman"/>
        <family val="1"/>
      </rPr>
      <t xml:space="preserve">     </t>
    </r>
    <r>
      <rPr>
        <sz val="11"/>
        <color rgb="FF000000"/>
        <rFont val="Calibri"/>
        <family val="2"/>
        <scheme val="minor"/>
      </rPr>
      <t xml:space="preserve">Downstream recipients. </t>
    </r>
  </si>
  <si>
    <r>
      <t>B.</t>
    </r>
    <r>
      <rPr>
        <sz val="11"/>
        <color rgb="FF000000"/>
        <rFont val="Times New Roman"/>
        <family val="1"/>
      </rPr>
      <t>    No downstream restrictions.</t>
    </r>
    <r>
      <rPr>
        <sz val="11"/>
        <color rgb="FF000000"/>
        <rFont val="Calibri"/>
        <family val="2"/>
        <scheme val="minor"/>
      </rPr>
      <t xml:space="preserve"> You may not offer or impose any additional or different terms or conditions on, or apply any Effective Technological Measures to, the Licensed Material if doing so restricts exercise of the Licensed Rights by any recipient of the Licensed Material.</t>
    </r>
  </si>
  <si>
    <r>
      <t>6.</t>
    </r>
    <r>
      <rPr>
        <sz val="11"/>
        <color rgb="FF000000"/>
        <rFont val="Times New Roman"/>
        <family val="1"/>
      </rPr>
      <t xml:space="preserve">     </t>
    </r>
    <r>
      <rPr>
        <sz val="11"/>
        <color rgb="FF000000"/>
        <rFont val="Calibri"/>
        <family val="2"/>
        <scheme val="minor"/>
      </rPr>
      <t>No endorsement. 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r>
  </si>
  <si>
    <r>
      <t>b.</t>
    </r>
    <r>
      <rPr>
        <sz val="11"/>
        <color rgb="FF000000"/>
        <rFont val="Times New Roman"/>
        <family val="1"/>
      </rPr>
      <t>    </t>
    </r>
    <r>
      <rPr>
        <b/>
        <sz val="11"/>
        <color rgb="FF000000"/>
        <rFont val="Calibri"/>
        <family val="2"/>
        <scheme val="minor"/>
      </rPr>
      <t>Other rights.</t>
    </r>
  </si>
  <si>
    <r>
      <t>1.</t>
    </r>
    <r>
      <rPr>
        <sz val="11"/>
        <color rgb="FF000000"/>
        <rFont val="Times New Roman"/>
        <family val="1"/>
      </rPr>
      <t xml:space="preserve">     </t>
    </r>
    <r>
      <rPr>
        <sz val="11"/>
        <color rgb="FF000000"/>
        <rFont val="Calibri"/>
        <family val="2"/>
        <scheme val="minor"/>
      </rPr>
      <t>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r>
  </si>
  <si>
    <r>
      <t>2.</t>
    </r>
    <r>
      <rPr>
        <sz val="11"/>
        <color rgb="FF000000"/>
        <rFont val="Times New Roman"/>
        <family val="1"/>
      </rPr>
      <t xml:space="preserve">     </t>
    </r>
    <r>
      <rPr>
        <sz val="11"/>
        <color rgb="FF000000"/>
        <rFont val="Calibri"/>
        <family val="2"/>
        <scheme val="minor"/>
      </rPr>
      <t>Patent and trademark rights are not licensed under this Public License.</t>
    </r>
  </si>
  <si>
    <r>
      <t>3.</t>
    </r>
    <r>
      <rPr>
        <sz val="11"/>
        <color rgb="FF000000"/>
        <rFont val="Times New Roman"/>
        <family val="1"/>
      </rPr>
      <t xml:space="preserve">     </t>
    </r>
    <r>
      <rPr>
        <sz val="11"/>
        <color rgb="FF000000"/>
        <rFont val="Calibri"/>
        <family val="2"/>
        <scheme val="minor"/>
      </rPr>
      <t>To the extent possible, the Licensor waives any right to collect royalties from You for the exercise of the Licensed Rights, whether directly or through a collecting society under any voluntary or waivable statutory or compulsory licensing scheme. In all other cases the Licensor expressly reserves any right to collect such royalties.</t>
    </r>
  </si>
  <si>
    <r>
      <t>a.</t>
    </r>
    <r>
      <rPr>
        <sz val="11"/>
        <color rgb="FF000000"/>
        <rFont val="Times New Roman"/>
        <family val="1"/>
      </rPr>
      <t>    </t>
    </r>
    <r>
      <rPr>
        <b/>
        <sz val="11"/>
        <color rgb="FF000000"/>
        <rFont val="Calibri"/>
        <family val="2"/>
        <scheme val="minor"/>
      </rPr>
      <t>Attribution.</t>
    </r>
  </si>
  <si>
    <r>
      <t>1.</t>
    </r>
    <r>
      <rPr>
        <sz val="11"/>
        <color rgb="FF000000"/>
        <rFont val="Times New Roman"/>
        <family val="1"/>
      </rPr>
      <t xml:space="preserve">     </t>
    </r>
    <r>
      <rPr>
        <sz val="11"/>
        <color rgb="FF000000"/>
        <rFont val="Calibri"/>
        <family val="2"/>
        <scheme val="minor"/>
      </rPr>
      <t>If You Share the Licensed Material, You must:</t>
    </r>
  </si>
  <si>
    <r>
      <t>A.</t>
    </r>
    <r>
      <rPr>
        <sz val="11"/>
        <color rgb="FF000000"/>
        <rFont val="Times New Roman"/>
        <family val="1"/>
      </rPr>
      <t>    </t>
    </r>
    <r>
      <rPr>
        <sz val="11"/>
        <color rgb="FF000000"/>
        <rFont val="Calibri"/>
        <family val="2"/>
        <scheme val="minor"/>
      </rPr>
      <t xml:space="preserve">retain the following if it is supplied by the Licensor with the Licensed Material: </t>
    </r>
  </si>
  <si>
    <r>
      <t>i.</t>
    </r>
    <r>
      <rPr>
        <sz val="11"/>
        <color rgb="FF000000"/>
        <rFont val="Times New Roman"/>
        <family val="1"/>
      </rPr>
      <t>          identification of the creator(s) of the Licensed Material and any others designated to receive attribution, in any reasonable manner requested by the Licensor (including by pseudonym if designated);</t>
    </r>
  </si>
  <si>
    <r>
      <t>ii.</t>
    </r>
    <r>
      <rPr>
        <sz val="11"/>
        <color rgb="FF000000"/>
        <rFont val="Times New Roman"/>
        <family val="1"/>
      </rPr>
      <t xml:space="preserve">           </t>
    </r>
    <r>
      <rPr>
        <sz val="11"/>
        <color rgb="FF000000"/>
        <rFont val="Calibri"/>
        <family val="2"/>
        <scheme val="minor"/>
      </rPr>
      <t>a copyright notice;</t>
    </r>
  </si>
  <si>
    <r>
      <t>iii.</t>
    </r>
    <r>
      <rPr>
        <sz val="11"/>
        <color rgb="FF000000"/>
        <rFont val="Times New Roman"/>
        <family val="1"/>
      </rPr>
      <t xml:space="preserve">           </t>
    </r>
    <r>
      <rPr>
        <sz val="11"/>
        <color rgb="FF000000"/>
        <rFont val="Calibri"/>
        <family val="2"/>
        <scheme val="minor"/>
      </rPr>
      <t xml:space="preserve">a notice that refers to this Public License; </t>
    </r>
  </si>
  <si>
    <r>
      <t>iv.</t>
    </r>
    <r>
      <rPr>
        <sz val="11"/>
        <color rgb="FF000000"/>
        <rFont val="Times New Roman"/>
        <family val="1"/>
      </rPr>
      <t xml:space="preserve">           </t>
    </r>
    <r>
      <rPr>
        <sz val="11"/>
        <color rgb="FF000000"/>
        <rFont val="Calibri"/>
        <family val="2"/>
        <scheme val="minor"/>
      </rPr>
      <t>a notice that refers to the disclaimer of warranties;</t>
    </r>
  </si>
  <si>
    <r>
      <t>v.</t>
    </r>
    <r>
      <rPr>
        <sz val="11"/>
        <color rgb="FF000000"/>
        <rFont val="Times New Roman"/>
        <family val="1"/>
      </rPr>
      <t>          </t>
    </r>
    <r>
      <rPr>
        <sz val="11"/>
        <color rgb="FF000000"/>
        <rFont val="Calibri"/>
        <family val="2"/>
        <scheme val="minor"/>
      </rPr>
      <t>a URI or hyperlink to the Licensed Material to the extent reasonably practicable;</t>
    </r>
  </si>
  <si>
    <r>
      <t>B.</t>
    </r>
    <r>
      <rPr>
        <sz val="11"/>
        <color rgb="FF000000"/>
        <rFont val="Times New Roman"/>
        <family val="1"/>
      </rPr>
      <t>    indicate if You modified the Licensed Material and retain an indication of any previous modifications; and</t>
    </r>
  </si>
  <si>
    <r>
      <t>C.</t>
    </r>
    <r>
      <rPr>
        <sz val="11"/>
        <color rgb="FF000000"/>
        <rFont val="Times New Roman"/>
        <family val="1"/>
      </rPr>
      <t>    indicate the Licensed Material is licensed under this Public License, and include the text of, or the URI or hyperlink to, this Public License.</t>
    </r>
  </si>
  <si>
    <r>
      <t>2.</t>
    </r>
    <r>
      <rPr>
        <sz val="11"/>
        <color rgb="FF000000"/>
        <rFont val="Times New Roman"/>
        <family val="1"/>
      </rPr>
      <t xml:space="preserve">     </t>
    </r>
    <r>
      <rPr>
        <sz val="11"/>
        <color rgb="FF000000"/>
        <rFont val="Calibri"/>
        <family val="2"/>
        <scheme val="minor"/>
      </rPr>
      <t>You may satisfy the conditions in Section 3(a)(1) in any reasonable manner based on the medium, means, and context in which You Share the Licensed Material. For example, it may be reasonable to satisfy the conditions by providing a URI or hyperlink to a resource that includes the required information.</t>
    </r>
  </si>
  <si>
    <r>
      <t>3.</t>
    </r>
    <r>
      <rPr>
        <sz val="11"/>
        <color rgb="FF000000"/>
        <rFont val="Times New Roman"/>
        <family val="1"/>
      </rPr>
      <t xml:space="preserve">     </t>
    </r>
    <r>
      <rPr>
        <sz val="11"/>
        <color rgb="FF000000"/>
        <rFont val="Calibri"/>
        <family val="2"/>
        <scheme val="minor"/>
      </rPr>
      <t>If requested by the Licensor, You must remove any of the information required by Section 3(a)(1)(A) to the extent reasonably practicable.</t>
    </r>
  </si>
  <si>
    <r>
      <t>a.</t>
    </r>
    <r>
      <rPr>
        <sz val="11"/>
        <color rgb="FF000000"/>
        <rFont val="Times New Roman"/>
        <family val="1"/>
      </rPr>
      <t>    </t>
    </r>
    <r>
      <rPr>
        <sz val="11"/>
        <color rgb="FF000000"/>
        <rFont val="Calibri"/>
        <family val="2"/>
        <scheme val="minor"/>
      </rPr>
      <t>for the avoidance of doubt, Section 2(a)(1) grants You the right to extract, reuse, reproduce, and Share all or a substantial portion of the contents of the database and provided You do not Share Adapted Material;</t>
    </r>
  </si>
  <si>
    <r>
      <t>b.</t>
    </r>
    <r>
      <rPr>
        <sz val="11"/>
        <color rgb="FF000000"/>
        <rFont val="Times New Roman"/>
        <family val="1"/>
      </rPr>
      <t>    </t>
    </r>
    <r>
      <rPr>
        <sz val="11"/>
        <color rgb="FF000000"/>
        <rFont val="Calibri"/>
        <family val="2"/>
        <scheme val="minor"/>
      </rPr>
      <t>if You include all or a substantial portion of the database contents in a database in which You have Sui Generis Database Rights, then the database in which You have Sui Generis Database Rights (but not its individual contents) is Adapted Material; and</t>
    </r>
  </si>
  <si>
    <r>
      <t>c.</t>
    </r>
    <r>
      <rPr>
        <sz val="11"/>
        <color rgb="FF000000"/>
        <rFont val="Times New Roman"/>
        <family val="1"/>
      </rPr>
      <t>     </t>
    </r>
    <r>
      <rPr>
        <sz val="11"/>
        <color rgb="FF000000"/>
        <rFont val="Calibri"/>
        <family val="2"/>
        <scheme val="minor"/>
      </rPr>
      <t>You must comply with the conditions in Section 3(a) if You Share all or a substantial portion of the contents of the database.</t>
    </r>
  </si>
  <si>
    <r>
      <t>a.</t>
    </r>
    <r>
      <rPr>
        <b/>
        <sz val="11"/>
        <color rgb="FF000000"/>
        <rFont val="Times New Roman"/>
        <family val="1"/>
      </rPr>
      <t>    </t>
    </r>
    <r>
      <rPr>
        <b/>
        <sz val="11"/>
        <color rgb="FF000000"/>
        <rFont val="Calibri"/>
        <family val="2"/>
        <scheme val="minor"/>
      </rPr>
      <t>Unless otherwise separately undertaken by the Licensor, to the extent possible, the Licensor offers the Licensed Material as-is and as-available, and makes no representations or warranties of any kind concerning the Licensed Material, whether express, implied, statutory, or other. This includes, without limitation, warranties of title, merchantability, fitness for a particular purpose, non-infringement, absence of latent or other defects, accuracy, or the presence or absence of errors, whether or not known or discoverable. Where disclaimers of warranties are not allowed in full or in part, this disclaimer may not apply to You.</t>
    </r>
  </si>
  <si>
    <r>
      <t>c.</t>
    </r>
    <r>
      <rPr>
        <sz val="11"/>
        <color rgb="FF000000"/>
        <rFont val="Times New Roman"/>
        <family val="1"/>
      </rPr>
      <t>     </t>
    </r>
    <r>
      <rPr>
        <sz val="11"/>
        <color rgb="FF000000"/>
        <rFont val="Calibri"/>
        <family val="2"/>
        <scheme val="minor"/>
      </rPr>
      <t>The disclaimer of warranties and limitation of liability provided above must be interpreted in a manner that, to the extent possible, most closely approximates an absolute disclaimer and waiver of all liability.</t>
    </r>
  </si>
  <si>
    <r>
      <t>a.</t>
    </r>
    <r>
      <rPr>
        <sz val="11"/>
        <color rgb="FF000000"/>
        <rFont val="Times New Roman"/>
        <family val="1"/>
      </rPr>
      <t>    </t>
    </r>
    <r>
      <rPr>
        <sz val="11"/>
        <color rgb="FF000000"/>
        <rFont val="Calibri"/>
        <family val="2"/>
        <scheme val="minor"/>
      </rPr>
      <t>This Public License applies for the term of the Copyright and Similar Rights licensed here. However, if You fail to comply with this Public License, then Your rights under this Public License terminate automatically.</t>
    </r>
  </si>
  <si>
    <r>
      <t>b.</t>
    </r>
    <r>
      <rPr>
        <sz val="11"/>
        <color rgb="FF000000"/>
        <rFont val="Times New Roman"/>
        <family val="1"/>
      </rPr>
      <t>    </t>
    </r>
    <r>
      <rPr>
        <sz val="11"/>
        <color rgb="FF000000"/>
        <rFont val="Calibri"/>
        <family val="2"/>
        <scheme val="minor"/>
      </rPr>
      <t>Where Your right to use the Licensed Material has terminated under Section 6(a), it reinstates:</t>
    </r>
  </si>
  <si>
    <r>
      <t>1.</t>
    </r>
    <r>
      <rPr>
        <sz val="11"/>
        <color rgb="FF000000"/>
        <rFont val="Times New Roman"/>
        <family val="1"/>
      </rPr>
      <t xml:space="preserve">     </t>
    </r>
    <r>
      <rPr>
        <sz val="11"/>
        <color rgb="FF000000"/>
        <rFont val="Calibri"/>
        <family val="2"/>
        <scheme val="minor"/>
      </rPr>
      <t>automatically as of the date the violation is cured, provided it is cured within 30 days of Your discovery of the violation; or</t>
    </r>
  </si>
  <si>
    <r>
      <t>2.</t>
    </r>
    <r>
      <rPr>
        <sz val="11"/>
        <color rgb="FF000000"/>
        <rFont val="Times New Roman"/>
        <family val="1"/>
      </rPr>
      <t xml:space="preserve">     </t>
    </r>
    <r>
      <rPr>
        <sz val="11"/>
        <color rgb="FF000000"/>
        <rFont val="Calibri"/>
        <family val="2"/>
        <scheme val="minor"/>
      </rPr>
      <t>upon express reinstatement by the Licensor.</t>
    </r>
  </si>
  <si>
    <r>
      <t>c.</t>
    </r>
    <r>
      <rPr>
        <sz val="11"/>
        <color rgb="FF000000"/>
        <rFont val="Times New Roman"/>
        <family val="1"/>
      </rPr>
      <t>     For the avoidance of doubt, the Licensor may also offer the Licensed Material under separate terms or conditions or stop distributing the Licensed Material at any time; however, doing so will not terminate this Public License.</t>
    </r>
  </si>
  <si>
    <r>
      <t>d.</t>
    </r>
    <r>
      <rPr>
        <sz val="11"/>
        <color rgb="FF000000"/>
        <rFont val="Times New Roman"/>
        <family val="1"/>
      </rPr>
      <t>    Sections 1, 5, 6, 7, and 8 survive termination of this Public License.</t>
    </r>
  </si>
  <si>
    <r>
      <t>b.</t>
    </r>
    <r>
      <rPr>
        <sz val="11"/>
        <color rgb="FF000000"/>
        <rFont val="Times New Roman"/>
        <family val="1"/>
      </rPr>
      <t>    </t>
    </r>
    <r>
      <rPr>
        <sz val="11"/>
        <color rgb="FF000000"/>
        <rFont val="Calibri"/>
        <family val="2"/>
        <scheme val="minor"/>
      </rPr>
      <t>Any arrangements, understandings, or agreements regarding the Licensed Material not stated herein are separate from and independent of the terms and conditions of this Public License.</t>
    </r>
  </si>
  <si>
    <r>
      <t>c.</t>
    </r>
    <r>
      <rPr>
        <sz val="11"/>
        <color rgb="FF000000"/>
        <rFont val="Times New Roman"/>
        <family val="1"/>
      </rPr>
      <t>     No term or condition of this Public License will be waived and no failure to comply consented to unless expressly agreed to by the Licensor.</t>
    </r>
  </si>
  <si>
    <r>
      <t>d.</t>
    </r>
    <r>
      <rPr>
        <sz val="11"/>
        <color rgb="FF000000"/>
        <rFont val="Times New Roman"/>
        <family val="1"/>
      </rPr>
      <t>    Nothing in this Public License constitutes or may be interpreted as a limitation upon, or waiver of, any privileges and immunities that apply to the Licensor or You, including from the legal processes of any jurisdiction or authority.</t>
    </r>
  </si>
  <si>
    <r>
      <t>b.     </t>
    </r>
    <r>
      <rPr>
        <b/>
        <sz val="11"/>
        <color rgb="FF000000"/>
        <rFont val="Calibri"/>
        <family val="2"/>
        <scheme val="minor"/>
      </rPr>
      <t xml:space="preserve">Copyright and Similar Rights </t>
    </r>
    <r>
      <rPr>
        <sz val="11"/>
        <color rgb="FF000000"/>
        <rFont val="Calibri"/>
        <family val="2"/>
        <scheme val="minor"/>
      </rPr>
      <t>means copyright and/or similar rights closely related to copyright including, without limitation, performance, broadcast, sound recording, and Sui Generis Database Rights, without regard to how the rights are labeled or categorized. For purposes of this Public License, the rights specified in Section 2(b)(1)-(2) are not Copyright and Similar Rights.</t>
    </r>
  </si>
  <si>
    <r>
      <t>a.</t>
    </r>
    <r>
      <rPr>
        <sz val="11"/>
        <color rgb="FF000000"/>
        <rFont val="Times New Roman"/>
        <family val="1"/>
      </rPr>
      <t>    The Licensor shall not be bound by any additional or different terms or conditions communicated by You unless expressly agreed.</t>
    </r>
  </si>
  <si>
    <r>
      <t>1.</t>
    </r>
    <r>
      <rPr>
        <sz val="11"/>
        <color rgb="FF000000"/>
        <rFont val="Times New Roman"/>
        <family val="1"/>
      </rPr>
      <t xml:space="preserve">     </t>
    </r>
    <r>
      <rPr>
        <sz val="11"/>
        <color rgb="FF000000"/>
        <rFont val="Calibri"/>
        <family val="2"/>
        <scheme val="minor"/>
      </rPr>
      <t>Subject to the terms and conditions of this Public License, the Licensor hereby grants You a worldwide, royalty-free, non-sublicensable, non-exclusive, irrevocable license to exercise the Licensed Rights in the Licensed Material to:</t>
    </r>
  </si>
  <si>
    <r>
      <t>A.</t>
    </r>
    <r>
      <rPr>
        <sz val="11"/>
        <color rgb="FF000000"/>
        <rFont val="Times New Roman"/>
        <family val="1"/>
      </rPr>
      <t>    Offer from the Licensor – Licensed Material.</t>
    </r>
    <r>
      <rPr>
        <sz val="11"/>
        <color rgb="FF000000"/>
        <rFont val="Calibri"/>
        <family val="2"/>
        <scheme val="minor"/>
      </rPr>
      <t xml:space="preserve"> Every recipient of the Licensed Material automatically receives an offer from the Licensor to exercise the Licensed Rights under the terms and conditions of this Public License</t>
    </r>
  </si>
  <si>
    <t>For the avoidance of doubt, this Section 4 supplements and does not replace Your obligations under this Public License where the Licensed Rights include other Copyright and Similar Rights.</t>
  </si>
  <si>
    <r>
      <t>b.</t>
    </r>
    <r>
      <rPr>
        <b/>
        <sz val="11"/>
        <color rgb="FF000000"/>
        <rFont val="Times New Roman"/>
        <family val="1"/>
      </rPr>
      <t>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 Where a limitation of liability is not allowed in full or in part, this limitation may not apply to You.</t>
    </r>
  </si>
  <si>
    <r>
      <t>a.</t>
    </r>
    <r>
      <rPr>
        <sz val="11"/>
        <color rgb="FF000000"/>
        <rFont val="Times New Roman"/>
        <family val="1"/>
      </rPr>
      <t>    </t>
    </r>
    <r>
      <rPr>
        <sz val="11"/>
        <color rgb="FF000000"/>
        <rFont val="Calibri"/>
        <family val="2"/>
        <scheme val="minor"/>
      </rPr>
      <t>For the avoidance of doubt, this Public License does not, and shall not be interpreted to, reduce, limit, restrict, or impose conditions on any use of the Licensed Material that could lawfully be made without permission under this Public License.</t>
    </r>
  </si>
  <si>
    <r>
      <t>b.</t>
    </r>
    <r>
      <rPr>
        <sz val="11"/>
        <color rgb="FF000000"/>
        <rFont val="Times New Roman"/>
        <family val="1"/>
      </rPr>
      <t xml:space="preserve">   To the extent possible, if any provision of this Public License is deemed unenforceable, it shall be automatically reformed to the minimum extent necessary to make it enforceable. If the provision cannot be reformed, it shall be severed from this Public License without affecting the enforceability of the remaining terms and conditions. </t>
    </r>
  </si>
  <si>
    <r>
      <rPr>
        <b/>
        <sz val="10"/>
        <color rgb="FF000000"/>
        <rFont val="Arial"/>
        <family val="2"/>
      </rPr>
      <t xml:space="preserve">Definitions: </t>
    </r>
    <r>
      <rPr>
        <sz val="10"/>
        <color rgb="FF000000"/>
        <rFont val="Arial"/>
        <family val="2"/>
      </rPr>
      <t xml:space="preserve">
Under Definitions, the key terms of the requirements to be fulfilled are described. The associated requirements can be assigned to the categories MUST and SHOULD, Additionally in case of HIGH protection needs and Additionally in case of VERY HIGH protection needs. This subdivision is necessary as information of high and very high protection needs requires special protective measures.
Additionally, key terms and abbreviations are listed and explained in this tab.</t>
    </r>
  </si>
  <si>
    <r>
      <rPr>
        <b/>
        <sz val="10"/>
        <color rgb="FF000000"/>
        <rFont val="Arial"/>
        <family val="2"/>
      </rPr>
      <t xml:space="preserve">Cover: </t>
    </r>
    <r>
      <rPr>
        <sz val="10"/>
        <color rgb="FF000000"/>
        <rFont val="Arial"/>
        <family val="2"/>
      </rPr>
      <t xml:space="preserve">
The cover contains boxes for information on the implementing organization, the scope of the assessment, the auditor and the contact person of the assessed organization.</t>
    </r>
  </si>
  <si>
    <r>
      <rPr>
        <b/>
        <sz val="10"/>
        <color rgb="FF000000"/>
        <rFont val="Arial"/>
        <family val="2"/>
      </rPr>
      <t>Data Protection:</t>
    </r>
    <r>
      <rPr>
        <sz val="10"/>
        <color rgb="FF000000"/>
        <rFont val="Arial"/>
        <family val="2"/>
      </rPr>
      <t xml:space="preserve">
Use this tab only if you are processing personal data within the meaning of Art. 28 of the EU General Data Protection Regulation. The tab contains controls requiring merely yes/no answers.</t>
    </r>
  </si>
  <si>
    <r>
      <rPr>
        <b/>
        <sz val="18"/>
        <color theme="1"/>
        <rFont val="Arial"/>
        <family val="2"/>
      </rPr>
      <t xml:space="preserve">Information Security Assessment
</t>
    </r>
    <r>
      <rPr>
        <sz val="16"/>
        <color theme="1"/>
        <rFont val="Arial"/>
        <family val="2"/>
      </rPr>
      <t>Maturity levels</t>
    </r>
    <r>
      <rPr>
        <sz val="16"/>
        <color rgb="FF000000"/>
        <rFont val="Arial"/>
        <family val="2"/>
      </rPr>
      <t xml:space="preserve">
</t>
    </r>
    <r>
      <rPr>
        <sz val="10"/>
        <color rgb="FF000000"/>
        <rFont val="Arial"/>
        <family val="2"/>
      </rPr>
      <t xml:space="preserve">
The answer to the control questions is a maturity level in a generic maturity model used to quantify the maturity of the corresponding processes. Determination of the maturity level requires that objective evidence of compliance with the requirements of the respective level is provided during the assessment. This can be done, for example, by means of work products resulting from the processes of the controls or by means of interview statements by persons carrying out the process.</t>
    </r>
  </si>
  <si>
    <t>Result (Maturity level)</t>
  </si>
  <si>
    <t xml:space="preserve">The result tabs ISA5 and ISA4 show all results as originally selected. The ltarget maturity level line does not include controls that are set to not applicable (n/a). However, the calculation of the averege maturity level does calculate the maturtiy level only up to the maximum of the target maturity level of each control. </t>
  </si>
  <si>
    <t>An application or service run on an IT-system used by other IT-systems for communication via a data network.</t>
  </si>
  <si>
    <t>The Business Continuity Management should ensure that critical business processes can be provided during and after crises situations</t>
  </si>
  <si>
    <t>The IT Service Continuitiy Management should ensure that business critical IT Services can be provided during and after crises situations.</t>
  </si>
  <si>
    <t>‘personal data’ means any information relating to an identified or identifiable natural person; an identifiable natural person is one who can be identified, directly or indirectly, in particular by reference to an identifier such as a name, an identification number, location data, an online identifier or to one or more factors specific to the physical, physiological, genetic, mental, economic, cultural or social identity of that natural person.</t>
  </si>
  <si>
    <t>Measurement for the “maturity” of the overall ISMS or parts thereof. This is the degree of structuring and systematic management of the overall process or parts thereof. For the maturity levels used in this document, the requirements listed under the tab “Maturity levels” apply.</t>
  </si>
  <si>
    <t>Original Equipment Manufacturer</t>
  </si>
  <si>
    <t>OEM</t>
  </si>
  <si>
    <t>Car/automobile manufacturer</t>
  </si>
  <si>
    <r>
      <rPr>
        <b/>
        <sz val="18"/>
        <color rgb="FF000000"/>
        <rFont val="Arial"/>
        <family val="2"/>
      </rPr>
      <t>Information Security Assessment</t>
    </r>
    <r>
      <rPr>
        <b/>
        <sz val="16"/>
        <color rgb="FF000000"/>
        <rFont val="Arial"/>
        <family val="2"/>
      </rPr>
      <t xml:space="preserve">
</t>
    </r>
    <r>
      <rPr>
        <sz val="16"/>
        <color rgb="FF000000"/>
        <rFont val="Arial"/>
        <family val="2"/>
      </rPr>
      <t>Results according to VDA ISA 5</t>
    </r>
  </si>
  <si>
    <r>
      <rPr>
        <b/>
        <sz val="18"/>
        <color rgb="FF000000"/>
        <rFont val="Arial"/>
        <family val="2"/>
      </rPr>
      <t>Information Security Assessment</t>
    </r>
    <r>
      <rPr>
        <b/>
        <sz val="16"/>
        <color rgb="FF000000"/>
        <rFont val="Arial"/>
        <family val="2"/>
      </rPr>
      <t xml:space="preserve">
</t>
    </r>
    <r>
      <rPr>
        <sz val="16"/>
        <color rgb="FF000000"/>
        <rFont val="Arial"/>
        <family val="2"/>
      </rPr>
      <t>Results according to VDA ISA 4 (ISO 2700x)</t>
    </r>
  </si>
  <si>
    <t>Date of assessment</t>
  </si>
  <si>
    <t>Date of 
completion</t>
  </si>
  <si>
    <t>Responsible  department</t>
  </si>
  <si>
    <t>Integration of Control 8.3 into the new Control 3.1.4</t>
  </si>
  <si>
    <t>Integration of Control 9.3 into the new Control 4.2.1</t>
  </si>
  <si>
    <t>Integration of Control 11.2 into the new Control 3.1.2</t>
  </si>
  <si>
    <t>Integration of Control 11.3 into the new Control 3.1.1</t>
  </si>
  <si>
    <t>Integration of Control 12.4 into the new Controls 3.1.2 and 3.1.4 </t>
  </si>
  <si>
    <t>Integration of Control 12.6 into the new Control 5.2.4</t>
  </si>
  <si>
    <t>Integration of Control 13.3 into the new Control 5.2.7</t>
  </si>
  <si>
    <t>Integration of Control 14.2 and 14.3 into the new Control 5.3.1</t>
  </si>
  <si>
    <t>Integration of Control 15.2 into the new Control 6.1.1</t>
  </si>
  <si>
    <t>Integration of Control 16.2 into the new Control 1.6.1</t>
  </si>
  <si>
    <t xml:space="preserve">Publisher: VERBAND DER AUTOMOBILINDUSTRIE e. V. (VDA); Behrenstr. 35; 10117 Berlin; www.vda.de
© 2020 Verband der Automobilindustrie e.V., Berlin
</t>
  </si>
  <si>
    <t>9.1</t>
  </si>
  <si>
    <t>9.2</t>
  </si>
  <si>
    <t>9.3</t>
  </si>
  <si>
    <t>9.4</t>
  </si>
  <si>
    <t>The ISA provides the basis for
- a self assessment to determine the state of information security within the organization (e.g. company)
- audits performed by internal departments (e.g. Internal Audit, Information Security)
- a review in accordance with TISAX (Trusted Information Security Assessment Exchange, http://enx.com/tisax/)</t>
  </si>
  <si>
    <t>The ISA consists of several tabs, the content and function of which are explained below. You will find actual requirements in the tabs Information Security, Data Protection and Prototype Protection.
With Version 5, the ISA structures requirements no longerin lines, but in columns. Additionally, it has introduced new numbering and combined topics. It retains the numbering of ISA 4 for easier finding of control questions according to the previous structure or to facilitate rearrangement.</t>
  </si>
  <si>
    <t xml:space="preserve">
We recommend you to start with the tab “Information Security” thereby gaining an overview of the state of your information security.
ENX WG ISA and the VDA Working Group Information Security wish you every success.
</t>
  </si>
  <si>
    <t>5.0.2</t>
  </si>
  <si>
    <t>Bug fixed in overall maturity level calculation</t>
  </si>
  <si>
    <t>Addition of input check in column "Maturity level"</t>
  </si>
  <si>
    <t>Integration of Control 1.2 into the new Control 1.4.1</t>
  </si>
  <si>
    <t>Integration of Control 1.3 into the new Control 1.2.1</t>
  </si>
  <si>
    <t>Integration of Control 9.4 into the new Control 4.1.3</t>
  </si>
  <si>
    <t>Bug fixed in change history</t>
  </si>
  <si>
    <t>2 Human Resources</t>
  </si>
  <si>
    <t>3 Physical Security and Business Continuity</t>
  </si>
  <si>
    <t>3.1 Physical Security and Business Continuity</t>
  </si>
  <si>
    <t>4.2 Access Management</t>
  </si>
  <si>
    <t>5.3 System acquisitions, requirement management and development</t>
  </si>
  <si>
    <t>Access Control</t>
  </si>
  <si>
    <t>9</t>
  </si>
  <si>
    <t>5.0.3</t>
  </si>
  <si>
    <t>Correction of diagram names in the module "Results"</t>
  </si>
  <si>
    <t>Change of nummeration in module "Data Protection"</t>
  </si>
  <si>
    <t>Addition of print ranges</t>
  </si>
  <si>
    <r>
      <rPr>
        <b/>
        <sz val="10"/>
        <color rgb="FF000000"/>
        <rFont val="Arial"/>
        <family val="2"/>
      </rPr>
      <t>Maturity levels:</t>
    </r>
    <r>
      <rPr>
        <sz val="10"/>
        <color rgb="FF000000"/>
        <rFont val="Arial"/>
        <family val="2"/>
      </rPr>
      <t xml:space="preserve">
ISA provides assessment of the implementation by means of a six-level maturity model as defined in this tab. The maturity levels comprise Incomplete, Performed, Managed, Established, Predictable and Optimizing.
With this ISA version, the target maturity level for all control questions is 3 (Established).</t>
    </r>
  </si>
  <si>
    <r>
      <rPr>
        <b/>
        <sz val="10"/>
        <color rgb="FF000000"/>
        <rFont val="Arial"/>
        <family val="2"/>
      </rPr>
      <t>Prototype Protection:</t>
    </r>
    <r>
      <rPr>
        <sz val="10"/>
        <color rgb="FF000000"/>
        <rFont val="Arial"/>
        <family val="2"/>
      </rPr>
      <t xml:space="preserve">
Prototype protection includes vehicles, components and parts which are classified as requiring protection but have not yet been presented to the public and/or published in adequate form by the OEM.
The commissioning OEM department is responsible for classifying the protection needs of vehicles, components and parts. The minimum requirements for prototype protection are to be applied for protection classes High and Very high according to ISA. </t>
    </r>
  </si>
  <si>
    <r>
      <rPr>
        <b/>
        <sz val="10"/>
        <color rgb="FF000000"/>
        <rFont val="Arial"/>
        <family val="2"/>
      </rPr>
      <t>Results (ISA5):</t>
    </r>
    <r>
      <rPr>
        <sz val="10"/>
        <color rgb="FF000000"/>
        <rFont val="Arial"/>
        <family val="2"/>
      </rPr>
      <t xml:space="preserve">
This tab will summarize and present the results of the individual tabs (assessment catalogue pages) in printing format in the new simplified structure of ISA 5.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r>
  </si>
  <si>
    <r>
      <rPr>
        <b/>
        <sz val="10"/>
        <color rgb="FF000000"/>
        <rFont val="Arial"/>
        <family val="2"/>
      </rPr>
      <t>Results (ISA4):</t>
    </r>
    <r>
      <rPr>
        <sz val="10"/>
        <color rgb="FF000000"/>
        <rFont val="Arial"/>
        <family val="2"/>
      </rPr>
      <t xml:space="preserve">
This tab will summarize and present the results of the individual tabs (assessment catalogue pages) in printing format in the classic structure of ISA 4.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r>
  </si>
  <si>
    <r>
      <rPr>
        <b/>
        <sz val="10"/>
        <color rgb="FF000000"/>
        <rFont val="Arial"/>
        <family val="2"/>
      </rPr>
      <t>Examples KPI:</t>
    </r>
    <r>
      <rPr>
        <sz val="10"/>
        <color rgb="FF000000"/>
        <rFont val="Arial"/>
        <family val="2"/>
      </rPr>
      <t xml:space="preserve">
This tab shows examples of Key Performance Indicators (KPI) for measuring process results both for controls for which the ISA has defined a target maturity level of 4 and for controls where a measurement appears useful. The tab content provides support for identifying own suitable KPIs. It does not present mandatory requirements for achieving maturity level 4. In many cases, the definition of KPIs is not mandatory, but may be helpful for a central management of information security at many locations.</t>
    </r>
  </si>
  <si>
    <r>
      <rPr>
        <b/>
        <sz val="10"/>
        <color rgb="FF000000"/>
        <rFont val="Arial"/>
        <family val="2"/>
      </rPr>
      <t>License:</t>
    </r>
    <r>
      <rPr>
        <sz val="10"/>
        <color rgb="FF000000"/>
        <rFont val="Arial"/>
        <family val="2"/>
      </rPr>
      <t xml:space="preserve">
License conditions under which the ISA is published.</t>
    </r>
  </si>
  <si>
    <r>
      <rPr>
        <b/>
        <sz val="10"/>
        <color rgb="FF000000"/>
        <rFont val="Arial"/>
        <family val="2"/>
      </rPr>
      <t>Change history:</t>
    </r>
    <r>
      <rPr>
        <sz val="10"/>
        <color rgb="FF000000"/>
        <rFont val="Arial"/>
        <family val="2"/>
      </rPr>
      <t xml:space="preserve">
List of changes during the ISA lifecycle.</t>
    </r>
  </si>
  <si>
    <r>
      <rPr>
        <b/>
        <sz val="10"/>
        <color rgb="FF000000"/>
        <rFont val="Arial"/>
        <family val="2"/>
      </rPr>
      <t>Information Security:</t>
    </r>
    <r>
      <rPr>
        <sz val="10"/>
        <color rgb="FF000000"/>
        <rFont val="Arial"/>
        <family val="2"/>
      </rPr>
      <t xml:space="preserve">
The tab “Information Security” includes all basic controls based on the standard ISO/IEC 27001. The control questions themselves are formulated as questions. The objective of the respective control and the requirements for achieving it are listed in accordingly designated columns.
You must assess each control according to the degree to which the objective is achieved. You can record the assessed maturity levels (as described in the tab “Maturity levels”) of each control in column E. The maturity levels will be automatically transferred to the tab “Results”.
Additional columns give examples to support potential implementation.</t>
    </r>
  </si>
  <si>
    <t>A process is not available, not followed or not suitable for achieving its objective.</t>
  </si>
  <si>
    <t>An undocumented or incompletely documented (a. k. a. informal) process is followed and indicators exist that it achieves its objective.</t>
  </si>
  <si>
    <t xml:space="preserve">The requirements indicated in this column must be additionally fulfilled where the assesed object requires high protection needs. </t>
  </si>
  <si>
    <t xml:space="preserve">The requirements indicated in this column must be additionally fulfilled where the assessed object requires very high protection needs. </t>
  </si>
  <si>
    <t xml:space="preserve">The information security management system is a control mechanism used by the organization’s management to ensure that information security is the result of sustainable management rather than merely coincidence and individual effort. </t>
  </si>
  <si>
    <t>A arbitrary result arising from the implementation of a process.</t>
  </si>
  <si>
    <t>5.0.4</t>
  </si>
  <si>
    <t>Review of references to ISO 27001</t>
  </si>
  <si>
    <t>Reference to ISO 27001: A.5.1.1, A.5.1.2</t>
  </si>
  <si>
    <t>Reference to ISO 27001: 4</t>
  </si>
  <si>
    <t>Reference to ISO 27001: A.6.1.1</t>
  </si>
  <si>
    <t>Reference to ISO 27001: A.6.1.5</t>
  </si>
  <si>
    <t>Reference to ISO 27001: A.8.1.1, A.8.1.2</t>
  </si>
  <si>
    <t>Reference to ISO 27001: A.8.2.1, A.8.2.2, A.8.2.3</t>
  </si>
  <si>
    <t>Reference to ISO 27001: 6.1.2, 6.1.3</t>
  </si>
  <si>
    <t>Reference to ISO 27001: A.18.2.1</t>
  </si>
  <si>
    <t>Reference to ISO 27001: A.16.1.</t>
  </si>
  <si>
    <t>Reference to ISO 27001: A.7.1.1</t>
  </si>
  <si>
    <t>Reference to ISO 27001: A.7.1.2, A.7.3.1</t>
  </si>
  <si>
    <t>Reference to ISO 27002: A.7.2.1, A.7.2.2</t>
  </si>
  <si>
    <t>Reference to ISO 27001: A.6.2</t>
  </si>
  <si>
    <t>Reference to ISO 27001: A.11.1</t>
  </si>
  <si>
    <t>Reference to ISO 27001: A.12.3, A.17.1, A.17.2</t>
  </si>
  <si>
    <t>Reference to ISO 27001:  A.8.1.3, A.8.1.4</t>
  </si>
  <si>
    <t>Reference to ISO 27001: A.6.2, A.8.3</t>
  </si>
  <si>
    <t>Reference to ISO 27001: 
A.9.2.6</t>
  </si>
  <si>
    <t>Reference to ISO 27001: A.9.1., A.9.4.2</t>
  </si>
  <si>
    <t>Reference to ISO 27001: A.9.2.1, A.9.2.2, A.9.2.4, A.9.3.1, A.9.4.3</t>
  </si>
  <si>
    <t>Reference to ISO 27001: A.9.2.3, A.9.2.5, A.9.4.1</t>
  </si>
  <si>
    <t>Reference to ISO 27001: A.10.1.</t>
  </si>
  <si>
    <t>Reference to ISO 27001: A.13.2.1, A.13.2.3</t>
  </si>
  <si>
    <t>Reference to ISO 27001: A.12.1.2</t>
  </si>
  <si>
    <t>Reference to ISO 27001: A.12.1.4</t>
  </si>
  <si>
    <t>Reference to ISO 27001: A.12.2</t>
  </si>
  <si>
    <t>Reference to ISO 27001: A.12.4.1, A.12.4.2, A.12.4.3</t>
  </si>
  <si>
    <t>Reference to ISO 27001: A.12.6</t>
  </si>
  <si>
    <t>Reference to ISO 27001: A12.7, A.18.2.3</t>
  </si>
  <si>
    <t>Reference to ISO 27001: A.13.1.1, A.13.1.3</t>
  </si>
  <si>
    <t>Reference to ISO 27001: A.14.1</t>
  </si>
  <si>
    <t>Reference to ISO 27001: A.13.1.2</t>
  </si>
  <si>
    <t>Reference to ISO 27017: CLD.8.1.5</t>
  </si>
  <si>
    <t>Reference to ISO 27017: CLD.9.5.1, CLD.9.5.2</t>
  </si>
  <si>
    <t>Reference to ISO 27001: A.15.1, A.15.2.1</t>
  </si>
  <si>
    <t>Reference to ISO 27001: A.13.2.2, A.13.2.4</t>
  </si>
  <si>
    <t>Reference to ISO 27001: A.18.1.1, A.18.1.2, A.18.1.3, A.18.1.5</t>
  </si>
  <si>
    <t>Reference to ISO 27001: A.18.1.4</t>
  </si>
  <si>
    <t>Correction of typo and formatting</t>
  </si>
  <si>
    <t>Version: 5.0 | Revision 4 | 2021-04-16</t>
  </si>
  <si>
    <t>+ information assets of critical value to the organization are identified and recorded.
  - A person responsible for these information assets is assigned.
+ The supporting assets processing the information assets are identified and recorded.
  - A person responsible for these supporting assets is assigned.</t>
  </si>
  <si>
    <t>+ Ensuring that trainings/awareness programs are conducted by the management
+ Training of employees and project members in the handling of prototypes when entering the project
+ Regular (min. annual) training of employees in the handling of prototypes
+ Ensuring the knowledge among employees and project members regarding the respective protection needs and the resulting company-internal measures
+ Compulsory participation in the trainings and awareness measures for each employee and project member
+ Execution must be documented. 
+ The training concept regarding prototype protection is an integral part of the general training concept (see also Control 2.1.3 Information Security)</t>
  </si>
  <si>
    <t>+ Ensuring that the security classification and requirements in relation to the project progress are made known to each project member.
+ Consideration of step-by-step plans, measures for secrecy and camouflage, development policies.
+ The requirements are considered as a project-related information security requirement (see Controls 1.2.3 and 7.1.1 Information Security).</t>
  </si>
  <si>
    <t>Reference to ISO 27017: 14.1.1</t>
  </si>
  <si>
    <t xml:space="preserve">It is not necessary to list all information, it is also possible to form categories instead (e.g. core data of employees – responsible department: Human Resources)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</si>
</sst>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409]dd\-mmm\-yy;@"/>
  </numFmts>
  <fonts count="105" x14ac:knownFonts="1">
    <font>
      <sz val="11"/>
      <color theme="1"/>
      <name val="Calibri"/>
      <family val="2"/>
      <scheme val="minor"/>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u/>
      <sz val="10"/>
      <name val="Calibri"/>
      <family val="2"/>
      <scheme val="minor"/>
    </font>
    <font>
      <sz val="10"/>
      <color rgb="FFFF0000"/>
      <name val="Calibri"/>
      <family val="2"/>
      <scheme val="minor"/>
    </font>
    <font>
      <sz val="10"/>
      <color theme="0"/>
      <name val="Calibri"/>
      <family val="2"/>
      <scheme val="minor"/>
    </font>
    <font>
      <i/>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2"/>
      <name val="Porsche News Gothic"/>
      <family val="2"/>
    </font>
    <font>
      <b/>
      <sz val="10"/>
      <color theme="0"/>
      <name val="Calibri"/>
      <family val="2"/>
      <scheme val="minor"/>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b/>
      <sz val="10"/>
      <color indexed="8"/>
      <name val="Calibri"/>
      <family val="2"/>
      <scheme val="minor"/>
    </font>
    <font>
      <b/>
      <sz val="10"/>
      <color rgb="FF000000"/>
      <name val="Calibri"/>
      <family val="2"/>
    </font>
    <font>
      <sz val="11"/>
      <name val="Calibri"/>
      <family val="2"/>
      <scheme val="minor"/>
    </font>
    <font>
      <sz val="18"/>
      <name val="Arial"/>
      <family val="2"/>
    </font>
    <font>
      <strike/>
      <sz val="11"/>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indexed="8"/>
      <name val="Porsche News Gothic"/>
    </font>
    <font>
      <b/>
      <sz val="18"/>
      <color theme="1"/>
      <name val="Arial"/>
      <family val="2"/>
    </font>
    <font>
      <i/>
      <sz val="10"/>
      <name val="Arial"/>
      <family val="2"/>
    </font>
    <font>
      <b/>
      <sz val="25"/>
      <color rgb="FF000000"/>
      <name val="Calibri"/>
      <family val="2"/>
      <scheme val="minor"/>
    </font>
    <font>
      <sz val="13"/>
      <color rgb="FF000000"/>
      <name val="Calibri"/>
      <family val="2"/>
      <scheme val="minor"/>
    </font>
    <font>
      <b/>
      <sz val="13"/>
      <color rgb="FF000000"/>
      <name val="Calibri"/>
      <family val="2"/>
      <scheme val="minor"/>
    </font>
    <font>
      <sz val="7"/>
      <color rgb="FF000000"/>
      <name val="Times New Roman"/>
      <family val="1"/>
    </font>
    <font>
      <sz val="11"/>
      <color rgb="FF000000"/>
      <name val="Calibri"/>
      <family val="2"/>
      <scheme val="minor"/>
    </font>
    <font>
      <b/>
      <sz val="25.5"/>
      <color rgb="FF000000"/>
      <name val="Calibri"/>
      <family val="2"/>
      <scheme val="minor"/>
    </font>
    <font>
      <sz val="14"/>
      <color rgb="FF000000"/>
      <name val="Symbol"/>
      <family val="1"/>
      <charset val="2"/>
    </font>
    <font>
      <b/>
      <sz val="14"/>
      <color rgb="FF000000"/>
      <name val="Calibri"/>
      <family val="2"/>
      <scheme val="minor"/>
    </font>
    <font>
      <sz val="14"/>
      <color rgb="FF000000"/>
      <name val="Calibri"/>
      <family val="2"/>
      <scheme val="minor"/>
    </font>
    <font>
      <u/>
      <sz val="14"/>
      <color rgb="FF000000"/>
      <name val="Calibri"/>
      <family val="2"/>
      <scheme val="minor"/>
    </font>
    <font>
      <sz val="10"/>
      <color indexed="8"/>
      <name val="Calibri"/>
      <family val="2"/>
      <scheme val="minor"/>
    </font>
    <font>
      <b/>
      <sz val="10"/>
      <color rgb="FF000000"/>
      <name val="Arial"/>
      <family val="2"/>
    </font>
    <font>
      <sz val="10"/>
      <color rgb="FF000000"/>
      <name val="Arial"/>
      <family val="2"/>
    </font>
    <font>
      <sz val="16"/>
      <color rgb="FF000000"/>
      <name val="Arial"/>
      <family val="2"/>
    </font>
    <font>
      <b/>
      <sz val="10"/>
      <color rgb="FF000000"/>
      <name val="Calibri"/>
      <family val="2"/>
      <scheme val="minor"/>
    </font>
    <font>
      <sz val="10"/>
      <color rgb="FF000000"/>
      <name val="Calibri"/>
      <family val="2"/>
      <scheme val="minor"/>
    </font>
    <font>
      <b/>
      <sz val="18"/>
      <color rgb="FF000000"/>
      <name val="Arial"/>
      <family val="2"/>
    </font>
    <font>
      <b/>
      <sz val="16"/>
      <color rgb="FF000000"/>
      <name val="Arial"/>
      <family val="2"/>
    </font>
    <font>
      <sz val="18"/>
      <color rgb="FF000000"/>
      <name val="Arial"/>
      <family val="2"/>
    </font>
    <font>
      <b/>
      <sz val="11"/>
      <color rgb="FF000000"/>
      <name val="Calibri"/>
      <family val="2"/>
      <scheme val="minor"/>
    </font>
    <font>
      <sz val="16"/>
      <color theme="1"/>
      <name val="Arial"/>
      <family val="2"/>
    </font>
    <font>
      <sz val="11"/>
      <color rgb="FF000000"/>
      <name val="Times New Roman"/>
      <family val="1"/>
    </font>
    <font>
      <b/>
      <sz val="11"/>
      <color rgb="FF000000"/>
      <name val="Times New Roman"/>
      <family val="1"/>
    </font>
    <font>
      <sz val="11"/>
      <color theme="0"/>
      <name val="Calibri"/>
      <family val="2"/>
      <scheme val="minor"/>
    </font>
  </fonts>
  <fills count="34">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s>
  <borders count="5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thin">
        <color auto="1"/>
      </right>
      <top style="thin">
        <color auto="1"/>
      </top>
      <bottom/>
      <diagonal/>
    </border>
  </borders>
  <cellStyleXfs count="5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0" fillId="0" borderId="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4" fillId="22" borderId="2" applyNumberFormat="0" applyAlignment="0" applyProtection="0"/>
    <xf numFmtId="0" fontId="17" fillId="0" borderId="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7" fillId="0" borderId="0" applyNumberFormat="0" applyFill="0" applyBorder="0" applyAlignment="0" applyProtection="0"/>
    <xf numFmtId="0" fontId="16" fillId="9" borderId="2" applyNumberFormat="0" applyAlignment="0" applyProtection="0"/>
    <xf numFmtId="0" fontId="24" fillId="24" borderId="0" applyNumberFormat="0" applyBorder="0" applyAlignment="0" applyProtection="0"/>
    <xf numFmtId="0" fontId="10" fillId="25" borderId="9" applyNumberFormat="0" applyAlignment="0" applyProtection="0"/>
    <xf numFmtId="0" fontId="12" fillId="22" borderId="1" applyNumberFormat="0" applyAlignment="0" applyProtection="0"/>
    <xf numFmtId="0" fontId="13" fillId="5" borderId="0" applyNumberFormat="0" applyBorder="0" applyAlignment="0" applyProtection="0"/>
    <xf numFmtId="0" fontId="9" fillId="0" borderId="0"/>
    <xf numFmtId="0" fontId="25" fillId="0" borderId="0" applyNumberFormat="0" applyFill="0" applyBorder="0" applyAlignment="0" applyProtection="0"/>
    <xf numFmtId="0" fontId="17"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5" fillId="0" borderId="0" applyNumberFormat="0" applyFill="0" applyBorder="0" applyAlignment="0" applyProtection="0"/>
    <xf numFmtId="0" fontId="23" fillId="0" borderId="8" applyNumberFormat="0" applyFill="0" applyAlignment="0" applyProtection="0"/>
    <xf numFmtId="0" fontId="26" fillId="0" borderId="0" applyNumberFormat="0" applyFill="0" applyBorder="0" applyAlignment="0" applyProtection="0"/>
    <xf numFmtId="0" fontId="15" fillId="23" borderId="3" applyNumberFormat="0" applyAlignment="0" applyProtection="0"/>
    <xf numFmtId="0" fontId="27" fillId="0" borderId="0" applyNumberFormat="0" applyFill="0" applyBorder="0" applyAlignment="0" applyProtection="0"/>
    <xf numFmtId="0" fontId="10" fillId="0" borderId="0"/>
    <xf numFmtId="0" fontId="31" fillId="0" borderId="0"/>
    <xf numFmtId="0" fontId="14" fillId="22" borderId="12" applyNumberFormat="0" applyAlignment="0" applyProtection="0"/>
    <xf numFmtId="0" fontId="17" fillId="0" borderId="13" applyNumberFormat="0" applyFill="0" applyAlignment="0" applyProtection="0"/>
    <xf numFmtId="0" fontId="16" fillId="9" borderId="12" applyNumberFormat="0" applyAlignment="0" applyProtection="0"/>
    <xf numFmtId="0" fontId="10" fillId="25" borderId="14" applyNumberFormat="0" applyAlignment="0" applyProtection="0"/>
    <xf numFmtId="0" fontId="12" fillId="22" borderId="11" applyNumberFormat="0" applyAlignment="0" applyProtection="0"/>
    <xf numFmtId="0" fontId="17" fillId="0" borderId="13" applyNumberFormat="0" applyFill="0" applyAlignment="0" applyProtection="0"/>
    <xf numFmtId="164" fontId="33" fillId="0" borderId="0" applyFont="0" applyFill="0" applyBorder="0" applyAlignment="0" applyProtection="0"/>
    <xf numFmtId="0" fontId="10" fillId="0" borderId="0"/>
    <xf numFmtId="0" fontId="9" fillId="0" borderId="0" applyNumberFormat="0" applyFill="0" applyBorder="0" applyAlignment="0" applyProtection="0"/>
    <xf numFmtId="0" fontId="1" fillId="0" borderId="0"/>
    <xf numFmtId="43" fontId="33" fillId="0" borderId="0" applyFont="0" applyFill="0" applyBorder="0" applyAlignment="0" applyProtection="0"/>
    <xf numFmtId="0" fontId="17" fillId="0" borderId="17" applyNumberFormat="0" applyFill="0" applyAlignment="0" applyProtection="0"/>
    <xf numFmtId="0" fontId="16" fillId="9" borderId="16" applyNumberFormat="0" applyAlignment="0" applyProtection="0"/>
    <xf numFmtId="0" fontId="17" fillId="0" borderId="17" applyNumberFormat="0" applyFill="0" applyAlignment="0" applyProtection="0"/>
    <xf numFmtId="0" fontId="14" fillId="22" borderId="16" applyNumberFormat="0" applyAlignment="0" applyProtection="0"/>
    <xf numFmtId="0" fontId="16" fillId="9" borderId="16" applyNumberFormat="0" applyAlignment="0" applyProtection="0"/>
    <xf numFmtId="0" fontId="10" fillId="25" borderId="18" applyNumberFormat="0" applyAlignment="0" applyProtection="0"/>
    <xf numFmtId="0" fontId="14" fillId="22" borderId="16" applyNumberFormat="0" applyAlignment="0" applyProtection="0"/>
    <xf numFmtId="0" fontId="17" fillId="0" borderId="17" applyNumberFormat="0" applyFill="0" applyAlignment="0" applyProtection="0"/>
    <xf numFmtId="0" fontId="14" fillId="22" borderId="16" applyNumberFormat="0" applyAlignment="0" applyProtection="0"/>
    <xf numFmtId="0" fontId="16" fillId="9" borderId="16" applyNumberFormat="0" applyAlignment="0" applyProtection="0"/>
    <xf numFmtId="0" fontId="12" fillId="22" borderId="15" applyNumberFormat="0" applyAlignment="0" applyProtection="0"/>
    <xf numFmtId="0" fontId="17" fillId="0" borderId="17" applyNumberFormat="0" applyFill="0" applyAlignment="0" applyProtection="0"/>
    <xf numFmtId="0" fontId="14" fillId="22" borderId="16" applyNumberFormat="0" applyAlignment="0" applyProtection="0"/>
    <xf numFmtId="0" fontId="17" fillId="0" borderId="17" applyNumberFormat="0" applyFill="0" applyAlignment="0" applyProtection="0"/>
    <xf numFmtId="0" fontId="16" fillId="9" borderId="16" applyNumberFormat="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xf numFmtId="0" fontId="10" fillId="25" borderId="18" applyNumberFormat="0" applyAlignment="0" applyProtection="0"/>
    <xf numFmtId="0" fontId="12" fillId="22" borderId="15" applyNumberFormat="0" applyAlignment="0" applyProtection="0"/>
    <xf numFmtId="0" fontId="17" fillId="0" borderId="17" applyNumberFormat="0" applyFill="0" applyAlignment="0" applyProtection="0"/>
  </cellStyleXfs>
  <cellXfs count="467">
    <xf numFmtId="0" fontId="0" fillId="0" borderId="0" xfId="0"/>
    <xf numFmtId="0" fontId="3" fillId="0" borderId="0" xfId="0" applyFont="1" applyAlignment="1">
      <alignment wrapText="1"/>
    </xf>
    <xf numFmtId="0" fontId="0" fillId="0" borderId="0" xfId="0"/>
    <xf numFmtId="0" fontId="36" fillId="28" borderId="0" xfId="530" applyFont="1" applyFill="1" applyBorder="1" applyAlignment="1" applyProtection="1">
      <alignment horizontal="left" vertical="top" wrapText="1"/>
    </xf>
    <xf numFmtId="0" fontId="3" fillId="0" borderId="0" xfId="0" applyFont="1" applyAlignment="1">
      <alignment vertical="center" wrapText="1"/>
    </xf>
    <xf numFmtId="165" fontId="3" fillId="0" borderId="0" xfId="0" applyNumberFormat="1" applyFont="1" applyAlignment="1">
      <alignment vertical="center" wrapText="1"/>
    </xf>
    <xf numFmtId="2" fontId="32" fillId="28" borderId="0" xfId="518" applyNumberFormat="1" applyFont="1" applyFill="1" applyBorder="1" applyProtection="1"/>
    <xf numFmtId="0" fontId="3" fillId="0" borderId="10" xfId="0" applyFont="1" applyFill="1" applyBorder="1" applyAlignment="1">
      <alignment horizontal="left" vertical="center" wrapText="1"/>
    </xf>
    <xf numFmtId="0" fontId="3" fillId="26" borderId="10" xfId="0" applyFont="1" applyFill="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165" fontId="7" fillId="0" borderId="10" xfId="0" applyNumberFormat="1" applyFont="1" applyBorder="1" applyAlignment="1" applyProtection="1">
      <alignment horizontal="left" vertical="center" wrapText="1"/>
      <protection locked="0"/>
    </xf>
    <xf numFmtId="0" fontId="2" fillId="0" borderId="10"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quotePrefix="1" applyFont="1" applyFill="1" applyBorder="1" applyAlignment="1">
      <alignment horizontal="left" vertical="center" wrapText="1"/>
    </xf>
    <xf numFmtId="9" fontId="4" fillId="2" borderId="0" xfId="0" applyNumberFormat="1" applyFont="1" applyFill="1" applyBorder="1" applyAlignment="1" applyProtection="1">
      <alignment vertical="center" wrapText="1"/>
      <protection hidden="1"/>
    </xf>
    <xf numFmtId="0" fontId="3" fillId="0" borderId="0" xfId="0" applyFont="1" applyAlignment="1">
      <alignment horizontal="center" vertical="center" wrapText="1"/>
    </xf>
    <xf numFmtId="0" fontId="3" fillId="0" borderId="0" xfId="0" applyFont="1" applyBorder="1"/>
    <xf numFmtId="9" fontId="4" fillId="30" borderId="0" xfId="0" applyNumberFormat="1" applyFont="1" applyFill="1" applyBorder="1" applyAlignment="1" applyProtection="1">
      <alignment vertical="center" wrapText="1"/>
      <protection hidden="1"/>
    </xf>
    <xf numFmtId="0" fontId="4" fillId="31" borderId="0" xfId="0" applyFont="1" applyFill="1" applyBorder="1" applyAlignment="1" applyProtection="1">
      <alignment horizontal="center" vertical="center" wrapText="1"/>
      <protection hidden="1"/>
    </xf>
    <xf numFmtId="0" fontId="4" fillId="31" borderId="0" xfId="0" applyFont="1" applyFill="1" applyBorder="1" applyAlignment="1">
      <alignment horizontal="center" vertical="center" wrapText="1"/>
    </xf>
    <xf numFmtId="0" fontId="3" fillId="0" borderId="0" xfId="0" quotePrefix="1" applyFont="1" applyFill="1" applyBorder="1" applyAlignment="1">
      <alignment horizontal="left" vertical="center" wrapText="1"/>
    </xf>
    <xf numFmtId="0" fontId="3" fillId="0" borderId="0" xfId="0" applyFont="1" applyFill="1" applyBorder="1" applyAlignment="1">
      <alignment wrapText="1"/>
    </xf>
    <xf numFmtId="0" fontId="3" fillId="0" borderId="0" xfId="0" applyFont="1" applyBorder="1" applyAlignment="1">
      <alignment wrapText="1"/>
    </xf>
    <xf numFmtId="0" fontId="7" fillId="0" borderId="0" xfId="0" quotePrefix="1" applyFont="1" applyFill="1" applyBorder="1" applyAlignment="1">
      <alignment horizontal="left" vertical="top" wrapText="1"/>
    </xf>
    <xf numFmtId="0" fontId="3" fillId="0" borderId="0" xfId="0" applyFont="1" applyFill="1" applyBorder="1" applyAlignment="1">
      <alignment horizontal="left" vertical="top" wrapText="1"/>
    </xf>
    <xf numFmtId="0" fontId="3" fillId="26" borderId="0" xfId="0" applyFont="1" applyFill="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165" fontId="7" fillId="0" borderId="0" xfId="0" applyNumberFormat="1" applyFont="1" applyBorder="1" applyAlignment="1" applyProtection="1">
      <alignment horizontal="left" vertical="top" wrapText="1"/>
      <protection locked="0"/>
    </xf>
    <xf numFmtId="0" fontId="3" fillId="0" borderId="0" xfId="0" quotePrefix="1" applyFont="1" applyFill="1" applyBorder="1" applyAlignment="1">
      <alignment horizontal="left" vertical="top" wrapText="1"/>
    </xf>
    <xf numFmtId="0" fontId="7" fillId="0" borderId="0" xfId="0" quotePrefix="1" applyFont="1" applyBorder="1" applyAlignment="1">
      <alignment horizontal="left" vertical="top" wrapText="1"/>
    </xf>
    <xf numFmtId="0" fontId="29" fillId="0" borderId="0" xfId="0" quotePrefix="1" applyFont="1" applyFill="1" applyBorder="1" applyAlignment="1">
      <alignment horizontal="left" vertical="top" wrapText="1"/>
    </xf>
    <xf numFmtId="0" fontId="48" fillId="0" borderId="0" xfId="0" quotePrefix="1" applyFont="1" applyFill="1" applyBorder="1" applyAlignment="1">
      <alignment horizontal="left" vertical="top" wrapText="1"/>
    </xf>
    <xf numFmtId="0" fontId="49" fillId="0" borderId="0" xfId="0" quotePrefix="1"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Fill="1" applyBorder="1" applyAlignment="1">
      <alignment wrapText="1"/>
    </xf>
    <xf numFmtId="0" fontId="7" fillId="0" borderId="0" xfId="0" quotePrefix="1" applyFont="1" applyFill="1" applyBorder="1" applyAlignment="1">
      <alignment horizontal="left" vertical="center" wrapText="1"/>
    </xf>
    <xf numFmtId="0" fontId="7" fillId="0" borderId="0" xfId="0" applyFont="1" applyBorder="1"/>
    <xf numFmtId="0" fontId="7" fillId="0" borderId="0" xfId="0" applyFont="1" applyBorder="1" applyAlignment="1">
      <alignment vertical="top"/>
    </xf>
    <xf numFmtId="0" fontId="52" fillId="0" borderId="0" xfId="0" applyFont="1" applyFill="1" applyBorder="1" applyAlignment="1">
      <alignment horizontal="left" vertical="top" wrapText="1"/>
    </xf>
    <xf numFmtId="0" fontId="51" fillId="0" borderId="0" xfId="0" quotePrefix="1" applyFont="1" applyFill="1" applyBorder="1" applyAlignment="1">
      <alignment horizontal="left" vertical="top" wrapText="1"/>
    </xf>
    <xf numFmtId="0" fontId="51" fillId="0" borderId="0" xfId="0" applyFont="1" applyBorder="1" applyAlignment="1">
      <alignment vertical="top"/>
    </xf>
    <xf numFmtId="0" fontId="7" fillId="0" borderId="0" xfId="0" applyFont="1" applyBorder="1" applyAlignment="1">
      <alignment wrapText="1"/>
    </xf>
    <xf numFmtId="9" fontId="4" fillId="30" borderId="0" xfId="0" applyNumberFormat="1" applyFont="1" applyFill="1" applyBorder="1" applyAlignment="1" applyProtection="1">
      <alignment horizontal="left" vertical="center" wrapText="1"/>
      <protection hidden="1"/>
    </xf>
    <xf numFmtId="9" fontId="4" fillId="30" borderId="0" xfId="0" quotePrefix="1" applyNumberFormat="1" applyFont="1" applyFill="1" applyBorder="1" applyAlignment="1" applyProtection="1">
      <alignment horizontal="left" vertical="center" wrapText="1"/>
      <protection hidden="1"/>
    </xf>
    <xf numFmtId="0" fontId="3" fillId="0" borderId="0" xfId="0" applyFont="1" applyAlignment="1">
      <alignment horizontal="left" wrapText="1"/>
    </xf>
    <xf numFmtId="0" fontId="2" fillId="0" borderId="0" xfId="0" applyFont="1" applyFill="1" applyBorder="1" applyAlignment="1">
      <alignment horizontal="left" vertical="center" wrapText="1"/>
    </xf>
    <xf numFmtId="0" fontId="3" fillId="26" borderId="0" xfId="0"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165" fontId="7" fillId="0" borderId="0" xfId="0" applyNumberFormat="1" applyFont="1" applyBorder="1" applyAlignment="1" applyProtection="1">
      <alignment horizontal="left" vertical="center" wrapText="1"/>
      <protection locked="0"/>
    </xf>
    <xf numFmtId="0" fontId="3" fillId="3" borderId="0" xfId="0" applyFont="1" applyFill="1" applyAlignment="1">
      <alignment horizontal="left" wrapText="1"/>
    </xf>
    <xf numFmtId="0" fontId="9" fillId="28" borderId="0" xfId="0" applyFont="1" applyFill="1" applyAlignment="1">
      <alignment wrapText="1"/>
    </xf>
    <xf numFmtId="0" fontId="9" fillId="27" borderId="0" xfId="0" applyFont="1" applyFill="1" applyAlignment="1">
      <alignment vertical="center" wrapText="1"/>
    </xf>
    <xf numFmtId="0" fontId="9" fillId="3" borderId="0" xfId="0" applyFont="1" applyFill="1" applyAlignment="1">
      <alignment horizontal="left" vertical="top"/>
    </xf>
    <xf numFmtId="0" fontId="9" fillId="3" borderId="0" xfId="0" applyFont="1" applyFill="1"/>
    <xf numFmtId="0" fontId="9" fillId="28" borderId="0" xfId="0" applyFont="1" applyFill="1" applyAlignment="1" applyProtection="1">
      <alignment vertical="top"/>
    </xf>
    <xf numFmtId="0" fontId="9" fillId="3" borderId="0" xfId="0" applyFont="1" applyFill="1" applyAlignment="1">
      <alignment horizontal="left" vertical="top" wrapText="1"/>
    </xf>
    <xf numFmtId="0" fontId="9" fillId="28" borderId="0" xfId="0" applyFont="1" applyFill="1" applyAlignment="1">
      <alignment vertical="top"/>
    </xf>
    <xf numFmtId="0" fontId="9" fillId="28" borderId="0" xfId="0" applyFont="1" applyFill="1" applyAlignment="1">
      <alignment vertical="center"/>
    </xf>
    <xf numFmtId="0" fontId="35" fillId="28" borderId="0" xfId="0" applyFont="1" applyFill="1" applyAlignment="1" applyProtection="1">
      <alignment vertical="top"/>
    </xf>
    <xf numFmtId="0" fontId="9" fillId="28" borderId="0" xfId="0" applyFont="1" applyFill="1" applyAlignment="1" applyProtection="1">
      <alignment vertical="center"/>
    </xf>
    <xf numFmtId="0" fontId="9" fillId="28" borderId="0" xfId="0" applyFont="1" applyFill="1" applyAlignment="1" applyProtection="1">
      <alignment wrapText="1"/>
    </xf>
    <xf numFmtId="0" fontId="36" fillId="28" borderId="0" xfId="530" applyFont="1" applyFill="1" applyBorder="1" applyAlignment="1" applyProtection="1">
      <alignment horizontal="left" vertical="center"/>
    </xf>
    <xf numFmtId="0" fontId="9" fillId="28" borderId="0" xfId="0" applyFont="1" applyFill="1" applyBorder="1" applyAlignment="1" applyProtection="1">
      <alignment horizontal="left" vertical="center" wrapText="1"/>
    </xf>
    <xf numFmtId="0" fontId="9" fillId="28" borderId="0" xfId="0" applyFont="1" applyFill="1" applyAlignment="1" applyProtection="1">
      <alignment vertical="center" wrapText="1"/>
    </xf>
    <xf numFmtId="0" fontId="9" fillId="28" borderId="0" xfId="0" applyFont="1" applyFill="1" applyBorder="1" applyAlignment="1" applyProtection="1">
      <alignment wrapText="1"/>
    </xf>
    <xf numFmtId="0" fontId="9" fillId="28" borderId="0" xfId="0" applyFont="1" applyFill="1" applyBorder="1" applyAlignment="1" applyProtection="1">
      <alignment horizontal="left" wrapText="1"/>
    </xf>
    <xf numFmtId="0" fontId="37" fillId="28" borderId="0" xfId="530" applyFont="1" applyFill="1" applyBorder="1" applyAlignment="1" applyProtection="1">
      <alignment vertical="center" wrapText="1"/>
    </xf>
    <xf numFmtId="0" fontId="37" fillId="28" borderId="0" xfId="0" applyFont="1" applyFill="1" applyBorder="1" applyAlignment="1" applyProtection="1">
      <alignment horizontal="left" vertical="center" wrapText="1"/>
    </xf>
    <xf numFmtId="0" fontId="38" fillId="28" borderId="0" xfId="0" applyFont="1" applyFill="1" applyAlignment="1" applyProtection="1">
      <alignment vertical="center" wrapText="1"/>
    </xf>
    <xf numFmtId="0" fontId="37" fillId="28" borderId="0" xfId="0" applyFont="1" applyFill="1" applyBorder="1" applyAlignment="1" applyProtection="1">
      <alignment horizontal="left" wrapText="1"/>
    </xf>
    <xf numFmtId="0" fontId="37" fillId="28" borderId="0" xfId="530" applyFont="1" applyFill="1" applyBorder="1" applyAlignment="1" applyProtection="1">
      <alignment horizontal="left" wrapText="1"/>
    </xf>
    <xf numFmtId="0" fontId="38" fillId="28" borderId="0" xfId="530" applyFont="1" applyFill="1" applyAlignment="1" applyProtection="1">
      <alignment vertical="center" wrapText="1"/>
    </xf>
    <xf numFmtId="0" fontId="9" fillId="28" borderId="0" xfId="530" applyFont="1" applyFill="1" applyAlignment="1" applyProtection="1">
      <alignment vertical="center"/>
    </xf>
    <xf numFmtId="0" fontId="9" fillId="28" borderId="0" xfId="0" applyFont="1" applyFill="1" applyAlignment="1" applyProtection="1">
      <alignment horizontal="left" vertical="center"/>
    </xf>
    <xf numFmtId="0" fontId="9" fillId="28" borderId="0" xfId="530" applyFont="1" applyFill="1" applyProtection="1"/>
    <xf numFmtId="0" fontId="9" fillId="28" borderId="0" xfId="0" applyFont="1" applyFill="1" applyAlignment="1" applyProtection="1">
      <alignment horizontal="left"/>
    </xf>
    <xf numFmtId="0" fontId="9" fillId="28" borderId="0" xfId="0" applyFont="1" applyFill="1" applyProtection="1"/>
    <xf numFmtId="0" fontId="9" fillId="28" borderId="0" xfId="0" applyFont="1" applyFill="1" applyBorder="1" applyAlignment="1" applyProtection="1">
      <alignment vertical="center" wrapText="1"/>
    </xf>
    <xf numFmtId="0" fontId="32" fillId="28" borderId="0" xfId="0" applyFont="1" applyFill="1" applyAlignment="1" applyProtection="1">
      <alignment wrapText="1"/>
    </xf>
    <xf numFmtId="0" fontId="32" fillId="28" borderId="0" xfId="0" applyFont="1" applyFill="1" applyBorder="1" applyAlignment="1" applyProtection="1">
      <alignment vertical="center" wrapText="1"/>
    </xf>
    <xf numFmtId="0" fontId="9" fillId="28" borderId="0" xfId="0" applyNumberFormat="1" applyFont="1" applyFill="1" applyBorder="1" applyAlignment="1" applyProtection="1">
      <alignment horizontal="center" vertical="top" wrapText="1"/>
    </xf>
    <xf numFmtId="49" fontId="55" fillId="28" borderId="0" xfId="0" applyNumberFormat="1" applyFont="1" applyFill="1" applyBorder="1" applyAlignment="1" applyProtection="1">
      <alignment horizontal="left" vertical="center"/>
    </xf>
    <xf numFmtId="0" fontId="32" fillId="28" borderId="0" xfId="0" applyFont="1" applyFill="1" applyBorder="1" applyAlignment="1" applyProtection="1">
      <alignment wrapText="1"/>
    </xf>
    <xf numFmtId="0" fontId="32" fillId="28" borderId="0" xfId="0" applyFont="1" applyFill="1" applyAlignment="1" applyProtection="1">
      <alignment vertical="top"/>
    </xf>
    <xf numFmtId="2" fontId="32" fillId="28" borderId="0" xfId="518" applyNumberFormat="1" applyFont="1" applyFill="1" applyBorder="1" applyAlignment="1" applyProtection="1">
      <alignment vertical="center"/>
    </xf>
    <xf numFmtId="0" fontId="32" fillId="28" borderId="0" xfId="518" applyFont="1" applyFill="1" applyBorder="1" applyAlignment="1" applyProtection="1">
      <alignment vertical="center"/>
    </xf>
    <xf numFmtId="0" fontId="9" fillId="28" borderId="0" xfId="518" applyFont="1" applyFill="1" applyBorder="1" applyAlignment="1" applyProtection="1">
      <alignment vertical="center"/>
    </xf>
    <xf numFmtId="0" fontId="28" fillId="28" borderId="19" xfId="518" applyFont="1" applyFill="1" applyBorder="1" applyProtection="1"/>
    <xf numFmtId="0" fontId="9" fillId="28" borderId="0" xfId="518" applyFont="1" applyFill="1" applyBorder="1" applyProtection="1"/>
    <xf numFmtId="0" fontId="9" fillId="28" borderId="20" xfId="518" applyFont="1" applyFill="1" applyBorder="1" applyProtection="1"/>
    <xf numFmtId="0" fontId="32" fillId="28" borderId="0" xfId="518" applyFont="1" applyFill="1" applyBorder="1" applyProtection="1"/>
    <xf numFmtId="0" fontId="28" fillId="28" borderId="0" xfId="518" applyFont="1" applyFill="1" applyBorder="1" applyProtection="1"/>
    <xf numFmtId="0" fontId="9" fillId="28" borderId="0" xfId="518" applyFont="1" applyFill="1" applyBorder="1" applyAlignment="1" applyProtection="1">
      <alignment vertical="top"/>
    </xf>
    <xf numFmtId="0" fontId="35" fillId="28" borderId="0" xfId="0" applyFont="1" applyFill="1" applyBorder="1" applyAlignment="1" applyProtection="1">
      <alignment vertical="center" wrapText="1"/>
    </xf>
    <xf numFmtId="2" fontId="32" fillId="27" borderId="0" xfId="518" applyNumberFormat="1" applyFont="1" applyFill="1" applyBorder="1" applyProtection="1"/>
    <xf numFmtId="0" fontId="32" fillId="27" borderId="0" xfId="518" applyFont="1" applyFill="1" applyBorder="1" applyProtection="1"/>
    <xf numFmtId="0" fontId="35" fillId="27" borderId="0" xfId="518" applyFont="1" applyFill="1" applyBorder="1" applyProtection="1"/>
    <xf numFmtId="0" fontId="32" fillId="28" borderId="0" xfId="0" applyFont="1" applyFill="1" applyAlignment="1" applyProtection="1">
      <alignment vertical="center"/>
    </xf>
    <xf numFmtId="2" fontId="32" fillId="3" borderId="0" xfId="518" applyNumberFormat="1" applyFont="1" applyFill="1" applyBorder="1" applyAlignment="1" applyProtection="1">
      <alignment horizontal="center" vertical="center" wrapText="1"/>
    </xf>
    <xf numFmtId="0" fontId="32" fillId="3" borderId="0" xfId="518" applyFont="1" applyFill="1" applyBorder="1" applyAlignment="1" applyProtection="1">
      <alignment vertical="center" wrapText="1"/>
    </xf>
    <xf numFmtId="0" fontId="32" fillId="3" borderId="0" xfId="518" applyFont="1" applyFill="1" applyBorder="1" applyAlignment="1" applyProtection="1">
      <alignment vertical="center"/>
    </xf>
    <xf numFmtId="0" fontId="32" fillId="27" borderId="0" xfId="518" applyFont="1" applyFill="1" applyBorder="1" applyAlignment="1" applyProtection="1">
      <alignment vertical="center"/>
    </xf>
    <xf numFmtId="0" fontId="43" fillId="28" borderId="22" xfId="0" applyFont="1" applyFill="1" applyBorder="1" applyAlignment="1" applyProtection="1"/>
    <xf numFmtId="0" fontId="9" fillId="28" borderId="23" xfId="518" applyFont="1" applyFill="1" applyBorder="1" applyAlignment="1" applyProtection="1"/>
    <xf numFmtId="0" fontId="9" fillId="28" borderId="21" xfId="518" applyFont="1" applyFill="1" applyBorder="1" applyAlignment="1" applyProtection="1">
      <alignment horizontal="center"/>
    </xf>
    <xf numFmtId="1" fontId="35" fillId="28" borderId="21" xfId="518" applyNumberFormat="1" applyFont="1" applyFill="1" applyBorder="1" applyAlignment="1" applyProtection="1">
      <alignment horizontal="center" vertical="top"/>
    </xf>
    <xf numFmtId="2" fontId="32" fillId="3" borderId="0" xfId="518" applyNumberFormat="1" applyFont="1" applyFill="1" applyBorder="1" applyProtection="1"/>
    <xf numFmtId="0" fontId="32" fillId="3" borderId="0" xfId="518" applyFont="1" applyFill="1" applyBorder="1" applyAlignment="1" applyProtection="1">
      <alignment wrapText="1"/>
    </xf>
    <xf numFmtId="0" fontId="32" fillId="3" borderId="0" xfId="518" applyFont="1" applyFill="1" applyBorder="1" applyProtection="1"/>
    <xf numFmtId="0" fontId="59" fillId="28" borderId="22" xfId="0" applyFont="1" applyFill="1" applyBorder="1" applyProtection="1"/>
    <xf numFmtId="0" fontId="9" fillId="28" borderId="22" xfId="518" applyFont="1" applyFill="1" applyBorder="1" applyProtection="1"/>
    <xf numFmtId="0" fontId="32" fillId="3" borderId="0" xfId="0" applyFont="1" applyFill="1" applyBorder="1" applyAlignment="1" applyProtection="1">
      <alignment vertical="top"/>
    </xf>
    <xf numFmtId="1" fontId="58" fillId="28" borderId="21" xfId="518" applyNumberFormat="1" applyFont="1" applyFill="1" applyBorder="1" applyAlignment="1" applyProtection="1">
      <alignment horizontal="center" vertical="top"/>
    </xf>
    <xf numFmtId="0" fontId="35" fillId="28" borderId="0" xfId="518" applyFont="1" applyFill="1" applyBorder="1" applyProtection="1"/>
    <xf numFmtId="2" fontId="60" fillId="27" borderId="0" xfId="518" applyNumberFormat="1" applyFont="1" applyFill="1" applyBorder="1" applyAlignment="1" applyProtection="1">
      <alignment vertical="center"/>
    </xf>
    <xf numFmtId="0" fontId="28" fillId="28" borderId="0" xfId="518" applyFont="1" applyFill="1" applyBorder="1" applyAlignment="1" applyProtection="1">
      <alignment vertical="top"/>
    </xf>
    <xf numFmtId="0" fontId="59" fillId="28" borderId="0" xfId="518" quotePrefix="1" applyFont="1" applyFill="1" applyBorder="1" applyAlignment="1" applyProtection="1"/>
    <xf numFmtId="2" fontId="30" fillId="28" borderId="0" xfId="518" applyNumberFormat="1" applyFont="1" applyFill="1" applyBorder="1" applyAlignment="1" applyProtection="1">
      <alignment horizontal="center" vertical="center"/>
    </xf>
    <xf numFmtId="2" fontId="30" fillId="27" borderId="0" xfId="518" applyNumberFormat="1" applyFont="1" applyFill="1" applyBorder="1" applyAlignment="1" applyProtection="1">
      <alignment horizontal="right" vertical="center"/>
    </xf>
    <xf numFmtId="0" fontId="28" fillId="28" borderId="0" xfId="518" applyFont="1" applyFill="1" applyBorder="1" applyAlignment="1" applyProtection="1">
      <alignment horizontal="left"/>
    </xf>
    <xf numFmtId="0" fontId="59" fillId="28" borderId="0" xfId="518" quotePrefix="1" applyFont="1" applyFill="1" applyBorder="1" applyProtection="1"/>
    <xf numFmtId="0" fontId="61" fillId="28" borderId="0" xfId="518" applyFont="1" applyFill="1" applyBorder="1" applyProtection="1"/>
    <xf numFmtId="0" fontId="43" fillId="28" borderId="0" xfId="518" applyFont="1" applyFill="1" applyBorder="1" applyProtection="1"/>
    <xf numFmtId="0" fontId="44" fillId="28" borderId="23" xfId="518" applyFont="1" applyFill="1" applyBorder="1" applyAlignment="1" applyProtection="1">
      <alignment vertical="center"/>
    </xf>
    <xf numFmtId="0" fontId="9" fillId="28" borderId="23" xfId="518" applyFont="1" applyFill="1" applyBorder="1" applyAlignment="1" applyProtection="1">
      <alignment vertical="center"/>
    </xf>
    <xf numFmtId="0" fontId="44" fillId="28" borderId="22" xfId="0" applyFont="1" applyFill="1" applyBorder="1" applyAlignment="1" applyProtection="1"/>
    <xf numFmtId="0" fontId="60" fillId="28" borderId="23" xfId="0" applyFont="1" applyFill="1" applyBorder="1" applyAlignment="1" applyProtection="1"/>
    <xf numFmtId="0" fontId="32" fillId="28" borderId="23" xfId="518" applyFont="1" applyFill="1" applyBorder="1" applyProtection="1"/>
    <xf numFmtId="2" fontId="32" fillId="28" borderId="23" xfId="518" applyNumberFormat="1" applyFont="1" applyFill="1" applyBorder="1" applyAlignment="1" applyProtection="1">
      <alignment horizontal="center"/>
    </xf>
    <xf numFmtId="2" fontId="32" fillId="27" borderId="23" xfId="518" applyNumberFormat="1" applyFont="1" applyFill="1" applyBorder="1" applyAlignment="1" applyProtection="1">
      <alignment horizontal="center"/>
    </xf>
    <xf numFmtId="2" fontId="32" fillId="27" borderId="0" xfId="0" applyNumberFormat="1" applyFont="1" applyFill="1" applyAlignment="1" applyProtection="1">
      <alignment vertical="top"/>
    </xf>
    <xf numFmtId="2" fontId="32" fillId="27" borderId="0" xfId="518" applyNumberFormat="1" applyFont="1" applyFill="1" applyBorder="1" applyAlignment="1" applyProtection="1">
      <alignment horizontal="center"/>
    </xf>
    <xf numFmtId="2" fontId="32" fillId="28" borderId="0" xfId="518" applyNumberFormat="1" applyFont="1" applyFill="1" applyBorder="1" applyAlignment="1" applyProtection="1">
      <alignment horizontal="center"/>
    </xf>
    <xf numFmtId="2" fontId="32" fillId="28" borderId="0" xfId="0" applyNumberFormat="1" applyFont="1" applyFill="1" applyBorder="1" applyAlignment="1" applyProtection="1">
      <alignment vertical="top"/>
    </xf>
    <xf numFmtId="0" fontId="3" fillId="0" borderId="0" xfId="0" applyFont="1" applyBorder="1" applyAlignment="1">
      <alignment horizontal="left" vertical="top" wrapText="1"/>
    </xf>
    <xf numFmtId="0" fontId="47" fillId="32" borderId="0" xfId="0" applyFont="1" applyFill="1" applyBorder="1" applyAlignment="1">
      <alignment horizontal="left" vertical="top" wrapText="1"/>
    </xf>
    <xf numFmtId="0" fontId="51" fillId="32" borderId="0" xfId="0" applyFont="1" applyFill="1" applyBorder="1" applyAlignment="1">
      <alignment vertical="top"/>
    </xf>
    <xf numFmtId="0" fontId="2" fillId="32" borderId="0" xfId="0" applyFont="1" applyFill="1" applyBorder="1" applyAlignment="1">
      <alignment horizontal="left" vertical="top" wrapText="1"/>
    </xf>
    <xf numFmtId="0" fontId="52" fillId="32" borderId="0" xfId="0" applyFont="1" applyFill="1" applyBorder="1" applyAlignment="1">
      <alignment horizontal="left" vertical="top" wrapText="1"/>
    </xf>
    <xf numFmtId="0" fontId="51" fillId="32" borderId="0" xfId="0" quotePrefix="1" applyFont="1" applyFill="1" applyBorder="1" applyAlignment="1">
      <alignment horizontal="left" vertical="top" wrapText="1"/>
    </xf>
    <xf numFmtId="0" fontId="3" fillId="32" borderId="0" xfId="0" quotePrefix="1" applyFont="1" applyFill="1" applyBorder="1" applyAlignment="1">
      <alignment horizontal="left" vertical="top" wrapText="1"/>
    </xf>
    <xf numFmtId="0" fontId="9" fillId="28" borderId="0" xfId="0" applyFont="1" applyFill="1" applyBorder="1" applyAlignment="1" applyProtection="1">
      <alignment vertical="top"/>
    </xf>
    <xf numFmtId="0" fontId="32" fillId="28" borderId="0" xfId="0" applyFont="1" applyFill="1" applyBorder="1" applyAlignment="1" applyProtection="1">
      <alignment vertical="top"/>
    </xf>
    <xf numFmtId="0" fontId="28" fillId="28" borderId="26" xfId="518" applyFont="1" applyFill="1" applyBorder="1" applyProtection="1"/>
    <xf numFmtId="0" fontId="9" fillId="28" borderId="27" xfId="518" applyFont="1" applyFill="1" applyBorder="1" applyProtection="1"/>
    <xf numFmtId="0" fontId="52" fillId="32" borderId="0" xfId="0" applyFont="1" applyFill="1" applyBorder="1" applyAlignment="1">
      <alignment horizontal="left" vertical="top"/>
    </xf>
    <xf numFmtId="0" fontId="51" fillId="32" borderId="0" xfId="0" quotePrefix="1" applyFont="1" applyFill="1" applyBorder="1" applyAlignment="1">
      <alignment horizontal="left" vertical="top"/>
    </xf>
    <xf numFmtId="0" fontId="3" fillId="32" borderId="0" xfId="0" quotePrefix="1" applyFont="1" applyFill="1" applyBorder="1" applyAlignment="1">
      <alignment horizontal="left" vertical="top"/>
    </xf>
    <xf numFmtId="0" fontId="51" fillId="0" borderId="0" xfId="0" quotePrefix="1" applyFont="1" applyFill="1" applyBorder="1" applyAlignment="1">
      <alignment horizontal="left" vertical="center" wrapText="1"/>
    </xf>
    <xf numFmtId="0" fontId="51" fillId="0" borderId="0" xfId="0" applyFont="1" applyBorder="1" applyAlignment="1">
      <alignment wrapText="1"/>
    </xf>
    <xf numFmtId="0" fontId="51" fillId="0" borderId="0" xfId="0" applyFont="1" applyBorder="1"/>
    <xf numFmtId="0" fontId="51" fillId="0" borderId="0" xfId="0" applyFont="1" applyBorder="1" applyAlignment="1">
      <alignment horizontal="left"/>
    </xf>
    <xf numFmtId="0" fontId="4"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1" fillId="26" borderId="0" xfId="0" applyFont="1" applyFill="1" applyBorder="1" applyAlignment="1" applyProtection="1">
      <alignment horizontal="left" vertical="top" wrapText="1"/>
      <protection locked="0"/>
    </xf>
    <xf numFmtId="0" fontId="51" fillId="0" borderId="0" xfId="0" applyFont="1" applyBorder="1" applyAlignment="1" applyProtection="1">
      <alignment horizontal="left" vertical="top" wrapText="1"/>
      <protection locked="0"/>
    </xf>
    <xf numFmtId="165" fontId="51" fillId="0" borderId="0" xfId="0" applyNumberFormat="1" applyFont="1" applyBorder="1" applyAlignment="1" applyProtection="1">
      <alignment horizontal="left" vertical="top" wrapText="1"/>
      <protection locked="0"/>
    </xf>
    <xf numFmtId="14" fontId="51" fillId="0" borderId="0" xfId="0" quotePrefix="1"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51" fillId="0" borderId="0" xfId="0" applyFont="1" applyFill="1" applyBorder="1" applyAlignment="1">
      <alignment horizontal="left" vertical="center" wrapText="1"/>
    </xf>
    <xf numFmtId="0" fontId="51" fillId="26" borderId="0" xfId="0" applyFont="1" applyFill="1" applyBorder="1" applyAlignment="1" applyProtection="1">
      <alignment horizontal="left" vertical="center" wrapText="1"/>
      <protection locked="0"/>
    </xf>
    <xf numFmtId="0" fontId="51" fillId="0" borderId="0" xfId="0" applyFont="1" applyBorder="1" applyAlignment="1" applyProtection="1">
      <alignment horizontal="left" vertical="center" wrapText="1"/>
      <protection locked="0"/>
    </xf>
    <xf numFmtId="165" fontId="51" fillId="0" borderId="0" xfId="0" applyNumberFormat="1" applyFont="1" applyBorder="1" applyAlignment="1" applyProtection="1">
      <alignment horizontal="left" vertical="center" wrapText="1"/>
      <protection locked="0"/>
    </xf>
    <xf numFmtId="9" fontId="2" fillId="2" borderId="0" xfId="0" applyNumberFormat="1" applyFont="1" applyFill="1" applyBorder="1" applyAlignment="1" applyProtection="1">
      <alignment vertical="center" wrapText="1"/>
      <protection hidden="1"/>
    </xf>
    <xf numFmtId="0" fontId="3" fillId="0" borderId="0" xfId="0" applyFont="1" applyBorder="1" applyAlignment="1">
      <alignment horizontal="left"/>
    </xf>
    <xf numFmtId="0" fontId="7" fillId="0" borderId="0" xfId="0" applyFont="1" applyAlignment="1">
      <alignment wrapText="1"/>
    </xf>
    <xf numFmtId="0" fontId="7" fillId="3" borderId="0" xfId="0" applyFont="1" applyFill="1" applyAlignment="1">
      <alignment horizontal="left" wrapText="1"/>
    </xf>
    <xf numFmtId="0" fontId="7" fillId="0" borderId="0" xfId="0" applyFont="1" applyAlignment="1">
      <alignment vertical="center" wrapText="1"/>
    </xf>
    <xf numFmtId="165" fontId="7" fillId="0" borderId="0" xfId="0" applyNumberFormat="1" applyFont="1" applyAlignment="1">
      <alignment vertical="center" wrapText="1"/>
    </xf>
    <xf numFmtId="0" fontId="7" fillId="0" borderId="0" xfId="0" applyFont="1" applyAlignment="1">
      <alignment horizontal="center" vertical="center" wrapText="1"/>
    </xf>
    <xf numFmtId="0" fontId="7" fillId="0" borderId="0" xfId="0" applyFont="1" applyBorder="1" applyAlignment="1">
      <alignment horizontal="left" vertical="top" wrapText="1"/>
    </xf>
    <xf numFmtId="0" fontId="7" fillId="0" borderId="0" xfId="0" quotePrefix="1" applyFont="1" applyBorder="1" applyAlignment="1">
      <alignment horizontal="left"/>
    </xf>
    <xf numFmtId="0" fontId="7" fillId="0" borderId="0" xfId="0" applyFont="1" applyBorder="1" applyAlignment="1">
      <alignment vertical="top" wrapText="1"/>
    </xf>
    <xf numFmtId="0" fontId="7" fillId="0" borderId="0" xfId="0" quotePrefix="1" applyFont="1" applyBorder="1" applyAlignment="1">
      <alignmen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26" borderId="0" xfId="0" applyFont="1" applyFill="1" applyBorder="1" applyAlignment="1" applyProtection="1">
      <alignment horizontal="left" vertical="center" wrapText="1"/>
      <protection locked="0"/>
    </xf>
    <xf numFmtId="0" fontId="7" fillId="0" borderId="10" xfId="0" quotePrefix="1" applyFont="1" applyFill="1" applyBorder="1" applyAlignment="1">
      <alignment horizontal="left" vertical="center" wrapText="1"/>
    </xf>
    <xf numFmtId="0" fontId="47" fillId="0" borderId="10" xfId="0" applyFont="1" applyFill="1" applyBorder="1" applyAlignment="1">
      <alignment horizontal="left" vertical="center" wrapText="1"/>
    </xf>
    <xf numFmtId="0" fontId="7" fillId="26" borderId="10" xfId="0" applyFont="1" applyFill="1" applyBorder="1" applyAlignment="1" applyProtection="1">
      <alignment horizontal="left" vertical="center" wrapText="1"/>
      <protection locked="0"/>
    </xf>
    <xf numFmtId="0" fontId="7" fillId="0" borderId="0" xfId="0" applyFont="1" applyAlignment="1">
      <alignment horizontal="left" wrapText="1"/>
    </xf>
    <xf numFmtId="0" fontId="47" fillId="32" borderId="0" xfId="0" quotePrefix="1" applyFont="1" applyFill="1" applyBorder="1" applyAlignment="1">
      <alignment horizontal="left" vertical="top" wrapText="1"/>
    </xf>
    <xf numFmtId="0" fontId="47" fillId="0" borderId="0" xfId="0" quotePrefix="1" applyFont="1" applyFill="1" applyBorder="1" applyAlignment="1">
      <alignment horizontal="left" vertical="top" wrapText="1"/>
    </xf>
    <xf numFmtId="0" fontId="45" fillId="32" borderId="0" xfId="0" applyFont="1" applyFill="1" applyBorder="1" applyAlignment="1">
      <alignment horizontal="left" vertical="top" wrapText="1"/>
    </xf>
    <xf numFmtId="0" fontId="47" fillId="32" borderId="0" xfId="0" applyFont="1" applyFill="1" applyBorder="1" applyAlignment="1">
      <alignment vertical="top" wrapText="1"/>
    </xf>
    <xf numFmtId="0" fontId="7" fillId="0" borderId="0" xfId="0" quotePrefix="1" applyFont="1" applyBorder="1" applyAlignment="1">
      <alignment horizontal="left" wrapText="1"/>
    </xf>
    <xf numFmtId="0" fontId="51" fillId="0" borderId="0" xfId="0" applyFont="1" applyAlignment="1">
      <alignment wrapText="1"/>
    </xf>
    <xf numFmtId="0" fontId="9" fillId="0" borderId="0" xfId="0" applyFont="1" applyAlignment="1">
      <alignment horizontal="center" vertical="center"/>
    </xf>
    <xf numFmtId="0" fontId="9" fillId="0" borderId="0" xfId="0" applyFont="1"/>
    <xf numFmtId="0" fontId="9" fillId="0" borderId="0" xfId="0" applyFont="1" applyAlignment="1">
      <alignment horizontal="center"/>
    </xf>
    <xf numFmtId="0" fontId="9" fillId="0" borderId="0" xfId="0" applyFont="1" applyAlignment="1">
      <alignment horizontal="left" vertical="center" wrapText="1"/>
    </xf>
    <xf numFmtId="0" fontId="42" fillId="0" borderId="0" xfId="0" applyFont="1" applyAlignment="1">
      <alignment horizontal="left" vertical="center" wrapText="1"/>
    </xf>
    <xf numFmtId="0" fontId="64" fillId="29" borderId="0" xfId="0" applyFont="1" applyFill="1"/>
    <xf numFmtId="49" fontId="9" fillId="0" borderId="0" xfId="0" applyNumberFormat="1" applyFont="1" applyAlignment="1">
      <alignment vertical="top"/>
    </xf>
    <xf numFmtId="0" fontId="9" fillId="0" borderId="0" xfId="0" applyFont="1" applyAlignment="1">
      <alignment vertical="top"/>
    </xf>
    <xf numFmtId="0" fontId="0" fillId="0" borderId="24" xfId="0" applyBorder="1"/>
    <xf numFmtId="0" fontId="7" fillId="0" borderId="0"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center" wrapText="1"/>
      <protection locked="0"/>
    </xf>
    <xf numFmtId="0" fontId="7" fillId="0" borderId="10" xfId="0" applyFont="1" applyFill="1" applyBorder="1" applyAlignment="1" applyProtection="1">
      <alignment horizontal="left" vertical="center" wrapText="1"/>
      <protection locked="0"/>
    </xf>
    <xf numFmtId="9" fontId="4" fillId="33" borderId="0" xfId="0" applyNumberFormat="1" applyFont="1" applyFill="1" applyBorder="1" applyAlignment="1" applyProtection="1">
      <alignment vertical="center" wrapText="1"/>
      <protection hidden="1"/>
    </xf>
    <xf numFmtId="165" fontId="4" fillId="33" borderId="0" xfId="0" applyNumberFormat="1" applyFont="1" applyFill="1" applyBorder="1" applyAlignment="1">
      <alignment horizontal="center" vertical="center" wrapText="1"/>
    </xf>
    <xf numFmtId="0" fontId="4" fillId="33" borderId="0" xfId="0" applyFont="1" applyFill="1" applyBorder="1" applyAlignment="1">
      <alignment horizontal="center" vertical="center" wrapText="1"/>
    </xf>
    <xf numFmtId="0" fontId="51" fillId="31" borderId="0" xfId="0" applyFont="1" applyFill="1" applyAlignment="1">
      <alignment wrapText="1"/>
    </xf>
    <xf numFmtId="0" fontId="7" fillId="0" borderId="0" xfId="0" applyFont="1" applyFill="1" applyBorder="1" applyAlignment="1">
      <alignment vertical="top" wrapText="1"/>
    </xf>
    <xf numFmtId="0" fontId="7" fillId="0" borderId="0" xfId="0" applyFont="1" applyFill="1" applyBorder="1" applyAlignment="1">
      <alignment vertical="center" wrapText="1"/>
    </xf>
    <xf numFmtId="0" fontId="7" fillId="0" borderId="10" xfId="0" applyFont="1" applyFill="1" applyBorder="1" applyAlignment="1">
      <alignment vertical="center" wrapText="1"/>
    </xf>
    <xf numFmtId="0" fontId="3" fillId="0" borderId="0" xfId="0" applyFont="1" applyFill="1" applyBorder="1" applyAlignment="1" applyProtection="1">
      <alignment vertical="top" wrapText="1"/>
      <protection locked="0"/>
    </xf>
    <xf numFmtId="0" fontId="3" fillId="0" borderId="0" xfId="0" applyFont="1" applyFill="1" applyBorder="1" applyAlignment="1">
      <alignment vertical="top" wrapText="1"/>
    </xf>
    <xf numFmtId="0" fontId="51" fillId="0" borderId="0" xfId="0" applyFont="1" applyFill="1" applyBorder="1" applyAlignment="1">
      <alignment vertical="top"/>
    </xf>
    <xf numFmtId="0" fontId="51" fillId="0" borderId="0" xfId="0" applyFont="1" applyFill="1" applyBorder="1" applyAlignment="1" applyProtection="1">
      <alignment horizontal="left" vertical="top" wrapText="1"/>
      <protection locked="0"/>
    </xf>
    <xf numFmtId="0" fontId="51" fillId="0" borderId="0" xfId="0" applyFont="1" applyFill="1" applyBorder="1" applyAlignment="1" applyProtection="1">
      <alignment vertical="top" wrapText="1"/>
      <protection locked="0"/>
    </xf>
    <xf numFmtId="0" fontId="51" fillId="0" borderId="0" xfId="0" applyFont="1" applyFill="1" applyBorder="1" applyAlignment="1">
      <alignment vertical="top" wrapText="1"/>
    </xf>
    <xf numFmtId="0" fontId="51" fillId="0" borderId="0" xfId="0" applyFont="1" applyFill="1" applyBorder="1" applyAlignment="1" applyProtection="1">
      <alignment horizontal="left" vertical="center" wrapText="1"/>
      <protection locked="0"/>
    </xf>
    <xf numFmtId="0" fontId="51"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10" xfId="0" applyFont="1" applyFill="1" applyBorder="1" applyAlignment="1" applyProtection="1">
      <alignment vertical="top" wrapText="1"/>
      <protection locked="0"/>
    </xf>
    <xf numFmtId="0" fontId="3" fillId="0" borderId="1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Alignment="1">
      <alignment wrapText="1"/>
    </xf>
    <xf numFmtId="0" fontId="7" fillId="0" borderId="0" xfId="0" applyFont="1" applyFill="1" applyBorder="1" applyAlignment="1" applyProtection="1">
      <alignment vertical="top" wrapText="1"/>
      <protection locked="0"/>
    </xf>
    <xf numFmtId="0" fontId="7" fillId="0" borderId="0" xfId="0" applyFont="1" applyFill="1" applyBorder="1" applyAlignment="1">
      <alignment vertical="top"/>
    </xf>
    <xf numFmtId="0" fontId="7" fillId="0" borderId="10" xfId="0" applyFont="1" applyFill="1" applyBorder="1" applyAlignment="1" applyProtection="1">
      <alignment vertical="top" wrapText="1"/>
      <protection locked="0"/>
    </xf>
    <xf numFmtId="0" fontId="51" fillId="0" borderId="0" xfId="0" applyFont="1" applyFill="1" applyAlignment="1">
      <alignment wrapText="1"/>
    </xf>
    <xf numFmtId="0" fontId="62" fillId="28" borderId="0" xfId="529" applyNumberFormat="1" applyFont="1" applyFill="1" applyBorder="1" applyProtection="1"/>
    <xf numFmtId="49" fontId="43" fillId="28" borderId="10" xfId="518" quotePrefix="1" applyNumberFormat="1" applyFont="1" applyFill="1" applyBorder="1" applyAlignment="1" applyProtection="1">
      <alignment vertical="center" wrapText="1"/>
    </xf>
    <xf numFmtId="0" fontId="0" fillId="0" borderId="10" xfId="0" quotePrefix="1" applyFont="1" applyBorder="1"/>
    <xf numFmtId="0" fontId="43" fillId="28" borderId="10" xfId="518" quotePrefix="1" applyNumberFormat="1" applyFont="1" applyFill="1" applyBorder="1" applyAlignment="1" applyProtection="1">
      <alignment vertical="center" wrapText="1"/>
    </xf>
    <xf numFmtId="0" fontId="35" fillId="28" borderId="0" xfId="0" applyFont="1" applyFill="1" applyBorder="1" applyAlignment="1" applyProtection="1">
      <alignment wrapText="1"/>
    </xf>
    <xf numFmtId="0" fontId="0" fillId="0" borderId="10" xfId="0" applyBorder="1" applyAlignment="1">
      <alignment horizontal="left" vertical="top"/>
    </xf>
    <xf numFmtId="0" fontId="4" fillId="31" borderId="0" xfId="0" applyFont="1" applyFill="1" applyBorder="1" applyAlignment="1" applyProtection="1">
      <alignment horizontal="left" vertical="center" wrapText="1"/>
      <protection hidden="1"/>
    </xf>
    <xf numFmtId="0" fontId="7" fillId="26" borderId="0" xfId="0" applyFont="1" applyFill="1" applyBorder="1" applyAlignment="1" applyProtection="1">
      <alignment horizontal="left" vertical="top" wrapText="1"/>
      <protection locked="0"/>
    </xf>
    <xf numFmtId="0" fontId="3" fillId="0" borderId="0" xfId="0" applyFont="1" applyBorder="1" applyAlignment="1">
      <alignment vertical="top" wrapText="1"/>
    </xf>
    <xf numFmtId="0" fontId="66" fillId="0" borderId="0" xfId="0" applyFont="1" applyBorder="1" applyAlignment="1">
      <alignment wrapText="1"/>
    </xf>
    <xf numFmtId="0" fontId="65" fillId="31" borderId="0" xfId="0" applyFont="1" applyFill="1" applyBorder="1" applyAlignment="1" applyProtection="1">
      <alignment horizontal="center" vertical="center" wrapText="1"/>
      <protection hidden="1"/>
    </xf>
    <xf numFmtId="0" fontId="53" fillId="28" borderId="21" xfId="529" applyNumberFormat="1" applyFont="1" applyFill="1" applyBorder="1" applyAlignment="1" applyProtection="1">
      <alignment horizontal="left" vertical="center" wrapText="1"/>
      <protection locked="0"/>
    </xf>
    <xf numFmtId="0" fontId="37" fillId="28" borderId="25" xfId="0" applyFont="1" applyFill="1" applyBorder="1" applyAlignment="1" applyProtection="1">
      <alignment horizontal="left" vertical="center" wrapText="1"/>
    </xf>
    <xf numFmtId="0" fontId="28" fillId="28" borderId="28" xfId="518" applyFont="1" applyFill="1" applyBorder="1" applyAlignment="1" applyProtection="1">
      <alignment horizontal="left" vertical="center"/>
    </xf>
    <xf numFmtId="0" fontId="28" fillId="28" borderId="29" xfId="518" applyFont="1" applyFill="1" applyBorder="1" applyAlignment="1" applyProtection="1">
      <alignment horizontal="left" vertical="center"/>
    </xf>
    <xf numFmtId="0" fontId="9" fillId="28" borderId="23" xfId="0" applyFont="1" applyFill="1" applyBorder="1" applyAlignment="1" applyProtection="1">
      <alignment wrapText="1"/>
    </xf>
    <xf numFmtId="0" fontId="9" fillId="28" borderId="30" xfId="0" applyFont="1" applyFill="1" applyBorder="1" applyAlignment="1" applyProtection="1">
      <alignment wrapText="1"/>
    </xf>
    <xf numFmtId="14" fontId="28" fillId="28" borderId="29" xfId="518" applyNumberFormat="1" applyFont="1" applyFill="1" applyBorder="1" applyAlignment="1" applyProtection="1">
      <alignment horizontal="left" vertical="center"/>
    </xf>
    <xf numFmtId="0" fontId="9" fillId="28" borderId="23" xfId="518" applyFont="1" applyFill="1" applyBorder="1" applyAlignment="1" applyProtection="1">
      <alignment horizontal="left" vertical="center"/>
    </xf>
    <xf numFmtId="0" fontId="28" fillId="28" borderId="30" xfId="518" applyFont="1" applyFill="1" applyBorder="1" applyAlignment="1" applyProtection="1">
      <alignment horizontal="center" vertical="center"/>
    </xf>
    <xf numFmtId="2" fontId="56" fillId="28" borderId="32" xfId="518" applyNumberFormat="1" applyFont="1" applyFill="1" applyBorder="1" applyAlignment="1" applyProtection="1">
      <alignment horizontal="center" vertical="center"/>
    </xf>
    <xf numFmtId="2" fontId="57" fillId="28" borderId="33" xfId="518" applyNumberFormat="1" applyFont="1" applyFill="1" applyBorder="1" applyAlignment="1" applyProtection="1">
      <alignment horizontal="left" vertical="center"/>
    </xf>
    <xf numFmtId="0" fontId="40" fillId="28" borderId="31" xfId="518" applyFont="1" applyFill="1" applyBorder="1" applyAlignment="1" applyProtection="1">
      <alignment vertical="center" wrapText="1"/>
    </xf>
    <xf numFmtId="0" fontId="9" fillId="28" borderId="33" xfId="518" applyFont="1" applyFill="1" applyBorder="1" applyAlignment="1" applyProtection="1">
      <alignment vertical="center"/>
    </xf>
    <xf numFmtId="0" fontId="28" fillId="28" borderId="34" xfId="518" applyFont="1" applyFill="1" applyBorder="1" applyProtection="1"/>
    <xf numFmtId="0" fontId="9" fillId="28" borderId="35" xfId="518" applyFont="1" applyFill="1" applyBorder="1" applyProtection="1"/>
    <xf numFmtId="0" fontId="9" fillId="28" borderId="36" xfId="518" applyFont="1" applyFill="1" applyBorder="1" applyProtection="1"/>
    <xf numFmtId="2" fontId="39" fillId="28" borderId="32" xfId="518" applyNumberFormat="1" applyFont="1" applyFill="1" applyBorder="1" applyAlignment="1" applyProtection="1">
      <alignment horizontal="center" vertical="center"/>
    </xf>
    <xf numFmtId="0" fontId="9" fillId="28" borderId="37" xfId="518" applyFont="1" applyFill="1" applyBorder="1" applyAlignment="1" applyProtection="1">
      <alignment vertical="center" wrapText="1"/>
    </xf>
    <xf numFmtId="0" fontId="58" fillId="28" borderId="38" xfId="518" applyFont="1" applyFill="1" applyBorder="1" applyAlignment="1" applyProtection="1">
      <alignment horizontal="center" vertical="center" wrapText="1"/>
    </xf>
    <xf numFmtId="0" fontId="9" fillId="28" borderId="38" xfId="518" applyFont="1" applyFill="1" applyBorder="1" applyAlignment="1" applyProtection="1">
      <alignment horizontal="center" vertical="center" wrapText="1"/>
    </xf>
    <xf numFmtId="0" fontId="28" fillId="28" borderId="39" xfId="518" applyFont="1" applyFill="1" applyBorder="1" applyProtection="1"/>
    <xf numFmtId="0" fontId="9" fillId="28" borderId="40" xfId="518" applyFont="1" applyFill="1" applyBorder="1" applyProtection="1"/>
    <xf numFmtId="0" fontId="9" fillId="28" borderId="41" xfId="518" applyFont="1" applyFill="1" applyBorder="1" applyProtection="1"/>
    <xf numFmtId="0" fontId="28" fillId="28" borderId="42" xfId="518" applyFont="1" applyFill="1" applyBorder="1" applyProtection="1"/>
    <xf numFmtId="0" fontId="9" fillId="28" borderId="43" xfId="518" applyFont="1" applyFill="1" applyBorder="1" applyProtection="1"/>
    <xf numFmtId="0" fontId="9" fillId="28" borderId="44" xfId="518" applyFont="1" applyFill="1" applyBorder="1" applyProtection="1"/>
    <xf numFmtId="0" fontId="9" fillId="28" borderId="38" xfId="518" applyFont="1" applyFill="1" applyBorder="1" applyAlignment="1" applyProtection="1">
      <alignment horizontal="center" vertical="top"/>
    </xf>
    <xf numFmtId="1" fontId="35" fillId="28" borderId="38" xfId="518" applyNumberFormat="1" applyFont="1" applyFill="1" applyBorder="1" applyAlignment="1" applyProtection="1">
      <alignment horizontal="center" vertical="top"/>
    </xf>
    <xf numFmtId="0" fontId="44" fillId="28" borderId="47" xfId="518" applyFont="1" applyFill="1" applyBorder="1" applyAlignment="1" applyProtection="1">
      <alignment vertical="center"/>
    </xf>
    <xf numFmtId="0" fontId="9" fillId="28" borderId="47" xfId="518" applyFont="1" applyFill="1" applyBorder="1" applyAlignment="1" applyProtection="1">
      <alignment vertical="center"/>
    </xf>
    <xf numFmtId="0" fontId="43" fillId="28" borderId="45" xfId="0" applyFont="1" applyFill="1" applyBorder="1" applyAlignment="1" applyProtection="1"/>
    <xf numFmtId="0" fontId="9" fillId="28" borderId="47" xfId="518" applyFont="1" applyFill="1" applyBorder="1" applyAlignment="1" applyProtection="1"/>
    <xf numFmtId="0" fontId="9" fillId="28" borderId="38" xfId="518" applyFont="1" applyFill="1" applyBorder="1" applyAlignment="1" applyProtection="1">
      <alignment horizontal="center"/>
    </xf>
    <xf numFmtId="1" fontId="58" fillId="28" borderId="38" xfId="518" applyNumberFormat="1" applyFont="1" applyFill="1" applyBorder="1" applyAlignment="1" applyProtection="1">
      <alignment horizontal="center" vertical="top"/>
    </xf>
    <xf numFmtId="0" fontId="59" fillId="28" borderId="45" xfId="0" applyFont="1" applyFill="1" applyBorder="1" applyProtection="1"/>
    <xf numFmtId="0" fontId="9" fillId="28" borderId="45" xfId="518" applyFont="1" applyFill="1" applyBorder="1" applyProtection="1"/>
    <xf numFmtId="0" fontId="44" fillId="28" borderId="45" xfId="0" applyFont="1" applyFill="1" applyBorder="1" applyAlignment="1" applyProtection="1"/>
    <xf numFmtId="0" fontId="60" fillId="28" borderId="47" xfId="0" applyFont="1" applyFill="1" applyBorder="1" applyAlignment="1" applyProtection="1"/>
    <xf numFmtId="0" fontId="32" fillId="28" borderId="47" xfId="518" applyFont="1" applyFill="1" applyBorder="1" applyProtection="1"/>
    <xf numFmtId="2" fontId="32" fillId="28" borderId="47" xfId="518" applyNumberFormat="1" applyFont="1" applyFill="1" applyBorder="1" applyAlignment="1" applyProtection="1">
      <alignment horizontal="center"/>
    </xf>
    <xf numFmtId="2" fontId="32" fillId="27" borderId="47" xfId="518" applyNumberFormat="1" applyFont="1" applyFill="1" applyBorder="1" applyAlignment="1" applyProtection="1">
      <alignment horizontal="center"/>
    </xf>
    <xf numFmtId="0" fontId="3" fillId="0" borderId="44" xfId="0" applyFont="1" applyFill="1" applyBorder="1" applyAlignment="1">
      <alignment wrapText="1"/>
    </xf>
    <xf numFmtId="0" fontId="3" fillId="0" borderId="48" xfId="0" quotePrefix="1" applyFont="1" applyFill="1" applyBorder="1" applyAlignment="1">
      <alignment horizontal="left" vertical="center" wrapText="1"/>
    </xf>
    <xf numFmtId="0" fontId="2" fillId="0" borderId="48"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26" borderId="48" xfId="0" applyFont="1" applyFill="1" applyBorder="1" applyAlignment="1" applyProtection="1">
      <alignment horizontal="left" vertical="center" wrapText="1"/>
      <protection locked="0"/>
    </xf>
    <xf numFmtId="0" fontId="7" fillId="0" borderId="48" xfId="0" applyFont="1" applyBorder="1" applyAlignment="1" applyProtection="1">
      <alignment horizontal="left" vertical="center" wrapText="1"/>
      <protection locked="0"/>
    </xf>
    <xf numFmtId="165" fontId="7" fillId="0" borderId="48" xfId="0" applyNumberFormat="1" applyFont="1" applyBorder="1" applyAlignment="1" applyProtection="1">
      <alignment horizontal="left" vertical="center" wrapText="1"/>
      <protection locked="0"/>
    </xf>
    <xf numFmtId="0" fontId="7" fillId="0" borderId="48" xfId="0" applyFont="1" applyFill="1" applyBorder="1" applyAlignment="1" applyProtection="1">
      <alignment horizontal="left" vertical="center" wrapText="1"/>
      <protection locked="0"/>
    </xf>
    <xf numFmtId="0" fontId="3" fillId="0" borderId="48" xfId="0" applyFont="1" applyFill="1" applyBorder="1" applyAlignment="1" applyProtection="1">
      <alignment vertical="top" wrapText="1"/>
      <protection locked="0"/>
    </xf>
    <xf numFmtId="0" fontId="3" fillId="0" borderId="48" xfId="0" applyFont="1" applyFill="1" applyBorder="1" applyAlignment="1">
      <alignment vertical="center" wrapText="1"/>
    </xf>
    <xf numFmtId="0" fontId="3" fillId="0" borderId="42" xfId="0" applyFont="1" applyFill="1" applyBorder="1" applyAlignment="1">
      <alignment vertical="center" wrapText="1"/>
    </xf>
    <xf numFmtId="0" fontId="3" fillId="0" borderId="49" xfId="0" applyFont="1" applyFill="1" applyBorder="1" applyAlignment="1">
      <alignment wrapText="1"/>
    </xf>
    <xf numFmtId="0" fontId="3" fillId="0" borderId="31" xfId="0" applyFont="1" applyFill="1" applyBorder="1" applyAlignment="1">
      <alignment vertical="center" wrapText="1"/>
    </xf>
    <xf numFmtId="0" fontId="7" fillId="0" borderId="44" xfId="0" applyFont="1" applyFill="1" applyBorder="1" applyAlignment="1">
      <alignment wrapText="1"/>
    </xf>
    <xf numFmtId="0" fontId="7" fillId="0" borderId="48" xfId="0" quotePrefix="1" applyFont="1" applyFill="1" applyBorder="1" applyAlignment="1">
      <alignment horizontal="left" vertical="center" wrapText="1"/>
    </xf>
    <xf numFmtId="0" fontId="47" fillId="0" borderId="48"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48" xfId="0" applyFont="1" applyFill="1" applyBorder="1" applyAlignment="1">
      <alignment vertical="center" wrapText="1"/>
    </xf>
    <xf numFmtId="0" fontId="7" fillId="0" borderId="42" xfId="0" applyFont="1" applyFill="1" applyBorder="1" applyAlignment="1">
      <alignment vertical="center" wrapText="1"/>
    </xf>
    <xf numFmtId="0" fontId="7" fillId="0" borderId="49" xfId="0" applyFont="1" applyFill="1" applyBorder="1" applyAlignment="1">
      <alignment wrapText="1"/>
    </xf>
    <xf numFmtId="0" fontId="7" fillId="0" borderId="31" xfId="0" applyFont="1" applyFill="1" applyBorder="1" applyAlignment="1">
      <alignment vertical="center" wrapText="1"/>
    </xf>
    <xf numFmtId="0" fontId="7" fillId="26" borderId="48" xfId="0" applyFont="1" applyFill="1" applyBorder="1" applyAlignment="1" applyProtection="1">
      <alignment horizontal="left" vertical="center" wrapText="1"/>
      <protection locked="0"/>
    </xf>
    <xf numFmtId="0" fontId="7" fillId="0" borderId="48" xfId="0" applyFont="1" applyFill="1" applyBorder="1" applyAlignment="1" applyProtection="1">
      <alignment vertical="top" wrapText="1"/>
      <protection locked="0"/>
    </xf>
    <xf numFmtId="49" fontId="7" fillId="0" borderId="0" xfId="0" quotePrefix="1" applyNumberFormat="1" applyFont="1" applyFill="1" applyBorder="1" applyAlignment="1">
      <alignment horizontal="left" vertical="top" wrapText="1"/>
    </xf>
    <xf numFmtId="49" fontId="3" fillId="0" borderId="0" xfId="0" quotePrefix="1" applyNumberFormat="1" applyFont="1" applyFill="1" applyBorder="1" applyAlignment="1">
      <alignment horizontal="left" vertical="top" wrapText="1"/>
    </xf>
    <xf numFmtId="49" fontId="7" fillId="0" borderId="0" xfId="0" quotePrefix="1" applyNumberFormat="1" applyFont="1" applyBorder="1" applyAlignment="1">
      <alignment horizontal="left" vertical="top" wrapText="1"/>
    </xf>
    <xf numFmtId="49" fontId="3" fillId="0" borderId="0" xfId="0" quotePrefix="1" applyNumberFormat="1" applyFont="1" applyBorder="1" applyAlignment="1">
      <alignment horizontal="left" vertical="top" wrapText="1"/>
    </xf>
    <xf numFmtId="0" fontId="29" fillId="0" borderId="0" xfId="0" applyFont="1" applyFill="1" applyBorder="1" applyAlignment="1" applyProtection="1">
      <alignment vertical="top" wrapText="1"/>
      <protection locked="0"/>
    </xf>
    <xf numFmtId="0" fontId="49" fillId="0" borderId="0" xfId="0" applyFont="1" applyFill="1" applyBorder="1" applyAlignment="1" applyProtection="1">
      <alignment horizontal="left" vertical="top" wrapText="1"/>
      <protection locked="0"/>
    </xf>
    <xf numFmtId="0" fontId="50" fillId="0" borderId="0" xfId="0" applyFont="1" applyFill="1" applyBorder="1" applyAlignment="1" applyProtection="1">
      <alignment vertical="top" wrapText="1"/>
      <protection locked="0"/>
    </xf>
    <xf numFmtId="0" fontId="3" fillId="0" borderId="50" xfId="0" applyFont="1" applyFill="1" applyBorder="1" applyAlignment="1">
      <alignment wrapText="1"/>
    </xf>
    <xf numFmtId="0" fontId="3" fillId="0" borderId="0" xfId="0" quotePrefix="1" applyFont="1" applyFill="1" applyBorder="1" applyAlignment="1">
      <alignment wrapText="1"/>
    </xf>
    <xf numFmtId="0" fontId="3" fillId="0" borderId="50" xfId="0" quotePrefix="1" applyFont="1" applyFill="1" applyBorder="1" applyAlignment="1">
      <alignment horizontal="left" vertical="center" wrapText="1"/>
    </xf>
    <xf numFmtId="0" fontId="67" fillId="0" borderId="0" xfId="0" quotePrefix="1" applyFont="1" applyFill="1" applyBorder="1" applyAlignment="1">
      <alignment horizontal="left" vertical="top"/>
    </xf>
    <xf numFmtId="0" fontId="41" fillId="29" borderId="0" xfId="0" applyFont="1" applyFill="1" applyBorder="1" applyAlignment="1">
      <alignment wrapText="1"/>
    </xf>
    <xf numFmtId="0" fontId="64" fillId="29" borderId="0" xfId="0" applyFont="1" applyFill="1" applyBorder="1"/>
    <xf numFmtId="0" fontId="41" fillId="0" borderId="0" xfId="0" applyFont="1" applyFill="1" applyBorder="1" applyAlignment="1">
      <alignment wrapText="1"/>
    </xf>
    <xf numFmtId="0" fontId="4" fillId="30" borderId="0" xfId="0" applyFont="1" applyFill="1" applyBorder="1" applyAlignment="1">
      <alignment wrapText="1"/>
    </xf>
    <xf numFmtId="0" fontId="41" fillId="3" borderId="0" xfId="0" applyFont="1" applyFill="1" applyBorder="1" applyAlignment="1">
      <alignment wrapText="1"/>
    </xf>
    <xf numFmtId="0" fontId="7" fillId="3" borderId="0" xfId="0" applyFont="1" applyFill="1"/>
    <xf numFmtId="0" fontId="9" fillId="27" borderId="0" xfId="0" applyFont="1" applyFill="1" applyAlignment="1">
      <alignment wrapText="1"/>
    </xf>
    <xf numFmtId="0" fontId="32" fillId="27" borderId="0" xfId="0" applyFont="1" applyFill="1" applyBorder="1" applyAlignment="1">
      <alignment wrapText="1"/>
    </xf>
    <xf numFmtId="0" fontId="9" fillId="3" borderId="0" xfId="0" applyFont="1" applyFill="1" applyBorder="1" applyAlignment="1">
      <alignment wrapText="1"/>
    </xf>
    <xf numFmtId="0" fontId="9" fillId="3" borderId="0" xfId="0" applyFont="1" applyFill="1" applyBorder="1" applyAlignment="1" applyProtection="1">
      <alignment vertical="top"/>
    </xf>
    <xf numFmtId="0" fontId="9" fillId="3" borderId="0" xfId="0" applyFont="1" applyFill="1" applyBorder="1" applyAlignment="1">
      <alignment vertical="top"/>
    </xf>
    <xf numFmtId="0" fontId="9" fillId="3" borderId="0" xfId="0" applyFont="1" applyFill="1" applyBorder="1" applyAlignment="1">
      <alignment vertical="center"/>
    </xf>
    <xf numFmtId="0" fontId="9" fillId="27" borderId="0" xfId="0" applyFont="1" applyFill="1" applyBorder="1" applyAlignment="1" applyProtection="1">
      <alignment vertical="top"/>
    </xf>
    <xf numFmtId="0" fontId="35" fillId="27" borderId="0" xfId="0" applyFont="1" applyFill="1" applyBorder="1" applyAlignment="1" applyProtection="1">
      <alignment vertical="top"/>
    </xf>
    <xf numFmtId="0" fontId="9" fillId="27" borderId="0" xfId="0" applyFont="1" applyFill="1" applyBorder="1" applyAlignment="1">
      <alignment vertical="top"/>
    </xf>
    <xf numFmtId="0" fontId="35" fillId="27" borderId="0" xfId="0" applyFont="1" applyFill="1" applyAlignment="1" applyProtection="1">
      <alignment vertical="top"/>
    </xf>
    <xf numFmtId="0" fontId="9" fillId="27" borderId="0" xfId="0" applyFont="1" applyFill="1" applyAlignment="1">
      <alignment vertical="top"/>
    </xf>
    <xf numFmtId="0" fontId="9" fillId="27" borderId="0" xfId="0" applyFont="1" applyFill="1" applyAlignment="1" applyProtection="1">
      <alignment vertical="top"/>
    </xf>
    <xf numFmtId="0" fontId="9" fillId="27" borderId="0" xfId="0" applyFont="1" applyFill="1" applyAlignment="1" applyProtection="1">
      <alignment vertical="center"/>
    </xf>
    <xf numFmtId="0" fontId="9" fillId="27" borderId="0" xfId="0" applyFont="1" applyFill="1" applyAlignment="1">
      <alignment vertical="center"/>
    </xf>
    <xf numFmtId="0" fontId="68" fillId="32" borderId="0" xfId="0" applyFont="1" applyFill="1" applyBorder="1" applyAlignment="1">
      <alignment wrapText="1"/>
    </xf>
    <xf numFmtId="0" fontId="68" fillId="0" borderId="0" xfId="0" applyFont="1" applyFill="1" applyBorder="1" applyAlignment="1">
      <alignment wrapText="1"/>
    </xf>
    <xf numFmtId="0" fontId="4" fillId="30" borderId="0" xfId="0" applyFont="1" applyFill="1" applyAlignment="1">
      <alignment wrapText="1"/>
    </xf>
    <xf numFmtId="0" fontId="69" fillId="0" borderId="0" xfId="0" applyFont="1" applyFill="1" applyBorder="1" applyAlignment="1">
      <alignment wrapText="1"/>
    </xf>
    <xf numFmtId="0" fontId="68" fillId="0" borderId="0" xfId="0" applyFont="1" applyFill="1" applyBorder="1" applyAlignment="1">
      <alignment vertical="top" wrapText="1"/>
    </xf>
    <xf numFmtId="0" fontId="69" fillId="0" borderId="0" xfId="0" applyFont="1" applyFill="1" applyBorder="1" applyAlignment="1">
      <alignment vertical="top" wrapText="1"/>
    </xf>
    <xf numFmtId="0" fontId="68" fillId="0" borderId="0" xfId="0" quotePrefix="1" applyFont="1" applyFill="1" applyBorder="1" applyAlignment="1">
      <alignment vertical="top" wrapText="1"/>
    </xf>
    <xf numFmtId="0" fontId="69" fillId="0" borderId="0" xfId="0" quotePrefix="1" applyFont="1" applyFill="1" applyBorder="1" applyAlignment="1">
      <alignment vertical="top" wrapText="1"/>
    </xf>
    <xf numFmtId="0" fontId="70" fillId="32" borderId="0" xfId="0" applyFont="1" applyFill="1" applyBorder="1" applyAlignment="1">
      <alignment vertical="top" wrapText="1"/>
    </xf>
    <xf numFmtId="0" fontId="70" fillId="0" borderId="0" xfId="0" applyFont="1" applyFill="1" applyBorder="1" applyAlignment="1">
      <alignment vertical="top" wrapText="1"/>
    </xf>
    <xf numFmtId="0" fontId="71" fillId="0" borderId="0" xfId="0" applyFont="1" applyFill="1" applyBorder="1" applyAlignment="1">
      <alignment vertical="top" wrapText="1"/>
    </xf>
    <xf numFmtId="0" fontId="71" fillId="0" borderId="0" xfId="0" applyFont="1" applyFill="1" applyBorder="1" applyAlignment="1">
      <alignment wrapText="1"/>
    </xf>
    <xf numFmtId="0" fontId="70" fillId="32" borderId="0" xfId="0" applyFont="1" applyFill="1" applyBorder="1" applyAlignment="1">
      <alignment wrapText="1"/>
    </xf>
    <xf numFmtId="0" fontId="35" fillId="28" borderId="0" xfId="0" applyFont="1" applyFill="1" applyAlignment="1">
      <alignment vertical="top"/>
    </xf>
    <xf numFmtId="0" fontId="36" fillId="27" borderId="0" xfId="530" applyFont="1" applyFill="1" applyAlignment="1">
      <alignment horizontal="left" vertical="center"/>
    </xf>
    <xf numFmtId="0" fontId="9" fillId="3" borderId="0" xfId="0" applyFont="1" applyFill="1" applyAlignment="1">
      <alignment horizontal="left" vertical="center" wrapText="1"/>
    </xf>
    <xf numFmtId="0" fontId="42" fillId="3" borderId="0" xfId="0" applyFont="1" applyFill="1" applyAlignment="1">
      <alignment horizontal="left" vertical="center" wrapText="1"/>
    </xf>
    <xf numFmtId="0" fontId="7" fillId="30" borderId="0" xfId="0" applyFont="1" applyFill="1"/>
    <xf numFmtId="0" fontId="7" fillId="30" borderId="0" xfId="0" applyFont="1" applyFill="1" applyAlignment="1">
      <alignment horizontal="left" vertical="center" wrapText="1"/>
    </xf>
    <xf numFmtId="0" fontId="74" fillId="30" borderId="0" xfId="0" applyFont="1" applyFill="1" applyAlignment="1">
      <alignment horizontal="left" vertical="center" wrapText="1"/>
    </xf>
    <xf numFmtId="0" fontId="7" fillId="0" borderId="0" xfId="0" applyFont="1" applyAlignment="1">
      <alignment horizontal="left" vertical="center" wrapText="1"/>
    </xf>
    <xf numFmtId="0" fontId="47" fillId="32" borderId="0" xfId="0" applyFont="1" applyFill="1" applyAlignment="1">
      <alignment horizontal="left" vertical="center" wrapText="1"/>
    </xf>
    <xf numFmtId="16" fontId="7" fillId="0" borderId="0" xfId="0" applyNumberFormat="1" applyFont="1" applyAlignment="1">
      <alignment horizontal="center" vertical="center" wrapText="1"/>
    </xf>
    <xf numFmtId="0" fontId="7" fillId="32" borderId="0" xfId="0" applyFont="1" applyFill="1" applyAlignment="1">
      <alignment horizontal="left" vertical="center" wrapText="1"/>
    </xf>
    <xf numFmtId="0" fontId="72" fillId="32" borderId="0" xfId="0" applyFont="1" applyFill="1" applyAlignment="1">
      <alignment horizontal="left" vertical="center" wrapText="1"/>
    </xf>
    <xf numFmtId="0" fontId="7" fillId="3" borderId="0" xfId="0" applyFont="1" applyFill="1" applyAlignment="1">
      <alignment horizontal="left" vertical="center" wrapText="1"/>
    </xf>
    <xf numFmtId="0" fontId="47" fillId="3" borderId="0" xfId="0" applyFont="1" applyFill="1" applyAlignment="1">
      <alignment horizontal="center" vertical="center" wrapText="1"/>
    </xf>
    <xf numFmtId="0" fontId="7" fillId="0" borderId="0" xfId="541" applyFont="1" applyAlignment="1">
      <alignment horizontal="left" vertical="center" wrapText="1"/>
    </xf>
    <xf numFmtId="0" fontId="7" fillId="0" borderId="0" xfId="0" applyFont="1"/>
    <xf numFmtId="0" fontId="4" fillId="30" borderId="0" xfId="0" quotePrefix="1" applyFont="1" applyFill="1" applyBorder="1" applyAlignment="1">
      <alignment wrapText="1"/>
    </xf>
    <xf numFmtId="0" fontId="68" fillId="32" borderId="0" xfId="0" applyFont="1" applyFill="1" applyBorder="1" applyAlignment="1">
      <alignment vertical="top" wrapText="1"/>
    </xf>
    <xf numFmtId="0" fontId="77" fillId="32" borderId="0" xfId="0" applyFont="1" applyFill="1" applyBorder="1" applyAlignment="1">
      <alignment wrapText="1"/>
    </xf>
    <xf numFmtId="0" fontId="77" fillId="0" borderId="0" xfId="0" applyFont="1" applyFill="1" applyBorder="1" applyAlignment="1">
      <alignment vertical="top" wrapText="1"/>
    </xf>
    <xf numFmtId="0" fontId="77" fillId="0" borderId="0" xfId="0" applyFont="1" applyFill="1" applyBorder="1" applyAlignment="1">
      <alignment wrapText="1"/>
    </xf>
    <xf numFmtId="0" fontId="78" fillId="0" borderId="0" xfId="0" quotePrefix="1" applyFont="1" applyFill="1" applyBorder="1" applyAlignment="1">
      <alignment wrapText="1"/>
    </xf>
    <xf numFmtId="0" fontId="3" fillId="32" borderId="0" xfId="0" applyFont="1" applyFill="1" applyBorder="1" applyAlignment="1">
      <alignment vertical="top" wrapText="1"/>
    </xf>
    <xf numFmtId="0" fontId="80" fillId="28" borderId="0" xfId="0" applyFont="1" applyFill="1" applyAlignment="1">
      <alignment wrapText="1"/>
    </xf>
    <xf numFmtId="0" fontId="80" fillId="3" borderId="0" xfId="0" applyFont="1" applyFill="1" applyAlignment="1">
      <alignment horizontal="left" vertical="top" wrapText="1"/>
    </xf>
    <xf numFmtId="0" fontId="80" fillId="3" borderId="0" xfId="0" applyFont="1" applyFill="1"/>
    <xf numFmtId="0" fontId="80" fillId="28" borderId="0" xfId="0" applyFont="1" applyFill="1" applyAlignment="1">
      <alignment vertical="top"/>
    </xf>
    <xf numFmtId="0" fontId="0" fillId="0" borderId="0" xfId="0" applyAlignment="1">
      <alignment wrapText="1"/>
    </xf>
    <xf numFmtId="0" fontId="81" fillId="0" borderId="0" xfId="0" applyFont="1" applyAlignment="1">
      <alignment vertical="center" wrapText="1"/>
    </xf>
    <xf numFmtId="0" fontId="82" fillId="0" borderId="0" xfId="0" applyFont="1" applyAlignment="1">
      <alignment vertical="center" wrapText="1"/>
    </xf>
    <xf numFmtId="0" fontId="83" fillId="0" borderId="0" xfId="0" applyFont="1" applyAlignment="1">
      <alignment vertical="center" wrapText="1"/>
    </xf>
    <xf numFmtId="0" fontId="85" fillId="0" borderId="0" xfId="0" applyFont="1" applyAlignment="1">
      <alignment vertical="center" wrapText="1"/>
    </xf>
    <xf numFmtId="0" fontId="86" fillId="0" borderId="0" xfId="0" applyFont="1" applyAlignment="1">
      <alignment vertical="center" wrapText="1"/>
    </xf>
    <xf numFmtId="0" fontId="87" fillId="0" borderId="0" xfId="0" applyFont="1" applyAlignment="1">
      <alignment horizontal="left" vertical="center" wrapText="1"/>
    </xf>
    <xf numFmtId="0" fontId="89" fillId="0" borderId="0" xfId="0" applyFont="1" applyAlignment="1">
      <alignment vertical="center" wrapText="1"/>
    </xf>
    <xf numFmtId="49" fontId="9" fillId="0" borderId="0" xfId="0" applyNumberFormat="1" applyFont="1"/>
    <xf numFmtId="0" fontId="9" fillId="0" borderId="0" xfId="0" applyFont="1" applyAlignment="1">
      <alignment vertical="center"/>
    </xf>
    <xf numFmtId="16" fontId="9" fillId="0" borderId="0" xfId="0" applyNumberFormat="1" applyFont="1" applyAlignment="1">
      <alignment horizontal="left"/>
    </xf>
    <xf numFmtId="0" fontId="9" fillId="0" borderId="0" xfId="0" applyFont="1" applyAlignment="1">
      <alignment wrapText="1"/>
    </xf>
    <xf numFmtId="0" fontId="9" fillId="0" borderId="0" xfId="0" applyFont="1" applyAlignment="1">
      <alignment horizontal="left" vertical="top" wrapText="1"/>
    </xf>
    <xf numFmtId="49" fontId="9" fillId="0" borderId="0" xfId="0" applyNumberFormat="1" applyFont="1" applyAlignment="1">
      <alignment horizontal="left" vertical="top" wrapText="1"/>
    </xf>
    <xf numFmtId="0" fontId="28" fillId="0" borderId="0" xfId="0" applyFont="1" applyAlignment="1">
      <alignment horizontal="left" vertical="top" wrapText="1"/>
    </xf>
    <xf numFmtId="16" fontId="9" fillId="0" borderId="0" xfId="0" quotePrefix="1" applyNumberFormat="1" applyFont="1" applyAlignment="1">
      <alignment horizontal="left" vertical="top" wrapText="1"/>
    </xf>
    <xf numFmtId="0" fontId="68" fillId="32" borderId="0" xfId="0" applyFont="1" applyFill="1" applyAlignment="1">
      <alignment wrapText="1"/>
    </xf>
    <xf numFmtId="0" fontId="68" fillId="0" borderId="0" xfId="0" applyFont="1" applyFill="1" applyAlignment="1">
      <alignment vertical="top" wrapText="1"/>
    </xf>
    <xf numFmtId="0" fontId="68" fillId="0" borderId="0" xfId="0" applyFont="1" applyFill="1" applyAlignment="1" applyProtection="1">
      <alignment vertical="top" wrapText="1"/>
    </xf>
    <xf numFmtId="0" fontId="35" fillId="28" borderId="0" xfId="518" applyFont="1" applyFill="1" applyBorder="1" applyAlignment="1" applyProtection="1">
      <alignment vertical="center"/>
    </xf>
    <xf numFmtId="0" fontId="35" fillId="27" borderId="0" xfId="518" applyFont="1" applyFill="1" applyBorder="1" applyAlignment="1" applyProtection="1">
      <alignment vertical="center"/>
    </xf>
    <xf numFmtId="0" fontId="9" fillId="28" borderId="22" xfId="518" applyNumberFormat="1" applyFont="1" applyFill="1" applyBorder="1" applyAlignment="1" applyProtection="1">
      <alignment wrapText="1"/>
    </xf>
    <xf numFmtId="0" fontId="43" fillId="28" borderId="22" xfId="0" applyNumberFormat="1" applyFont="1" applyFill="1" applyBorder="1" applyAlignment="1" applyProtection="1"/>
    <xf numFmtId="2" fontId="30" fillId="3" borderId="0" xfId="518" applyNumberFormat="1" applyFont="1" applyFill="1" applyBorder="1" applyProtection="1"/>
    <xf numFmtId="0" fontId="76" fillId="0" borderId="51" xfId="0" quotePrefix="1" applyFont="1" applyFill="1" applyBorder="1" applyAlignment="1">
      <alignment wrapText="1"/>
    </xf>
    <xf numFmtId="0" fontId="7" fillId="0" borderId="0" xfId="0" quotePrefix="1" applyFont="1" applyFill="1" applyBorder="1" applyAlignment="1" applyProtection="1">
      <alignment horizontal="left" vertical="top" wrapText="1"/>
      <protection locked="0"/>
    </xf>
    <xf numFmtId="0" fontId="91" fillId="32" borderId="0" xfId="0" applyFont="1" applyFill="1" applyBorder="1" applyAlignment="1">
      <alignment wrapText="1"/>
    </xf>
    <xf numFmtId="0" fontId="91" fillId="0" borderId="0" xfId="0" applyFont="1" applyFill="1" applyBorder="1" applyAlignment="1">
      <alignment vertical="top" wrapText="1"/>
    </xf>
    <xf numFmtId="0" fontId="91" fillId="0" borderId="0" xfId="0" applyFont="1" applyFill="1" applyBorder="1" applyAlignment="1">
      <alignment wrapText="1"/>
    </xf>
    <xf numFmtId="0" fontId="66" fillId="0" borderId="0" xfId="0" applyFont="1" applyFill="1" applyAlignment="1" applyProtection="1">
      <alignment vertical="top" wrapText="1"/>
      <protection locked="0"/>
    </xf>
    <xf numFmtId="0" fontId="3" fillId="0" borderId="0" xfId="0" applyFont="1" applyFill="1" applyAlignment="1" applyProtection="1">
      <alignment vertical="top" wrapText="1"/>
      <protection locked="0"/>
    </xf>
    <xf numFmtId="0" fontId="3" fillId="0" borderId="0" xfId="0" quotePrefix="1" applyFont="1" applyFill="1" applyAlignment="1">
      <alignment vertical="top" wrapText="1"/>
    </xf>
    <xf numFmtId="2" fontId="32" fillId="3" borderId="0" xfId="518" applyNumberFormat="1" applyFont="1" applyFill="1" applyBorder="1" applyAlignment="1" applyProtection="1">
      <alignment horizontal="center" wrapText="1"/>
    </xf>
    <xf numFmtId="2" fontId="30" fillId="27" borderId="0" xfId="518" applyNumberFormat="1" applyFont="1" applyFill="1" applyBorder="1" applyAlignment="1" applyProtection="1">
      <alignment horizontal="right"/>
    </xf>
    <xf numFmtId="0" fontId="0" fillId="0" borderId="0" xfId="0" applyFont="1"/>
    <xf numFmtId="0" fontId="75" fillId="0" borderId="49" xfId="0" quotePrefix="1" applyFont="1" applyFill="1" applyBorder="1" applyAlignment="1">
      <alignment wrapText="1"/>
    </xf>
    <xf numFmtId="0" fontId="75" fillId="0" borderId="49" xfId="0" applyFont="1" applyFill="1" applyBorder="1" applyAlignment="1">
      <alignment wrapText="1"/>
    </xf>
    <xf numFmtId="0" fontId="79" fillId="0" borderId="0" xfId="530" applyFont="1" applyAlignment="1">
      <alignment horizontal="left" vertical="center" wrapText="1"/>
    </xf>
    <xf numFmtId="0" fontId="100" fillId="0" borderId="0" xfId="0" applyFont="1" applyAlignment="1">
      <alignment vertical="center" wrapText="1"/>
    </xf>
    <xf numFmtId="0" fontId="93" fillId="3" borderId="0" xfId="0" applyFont="1" applyFill="1" applyAlignment="1">
      <alignment horizontal="left" vertical="top" wrapText="1"/>
    </xf>
    <xf numFmtId="0" fontId="3" fillId="0" borderId="0" xfId="0" quotePrefix="1" applyFont="1" applyFill="1" applyBorder="1" applyAlignment="1" applyProtection="1">
      <alignment horizontal="left" vertical="center" wrapText="1"/>
      <protection locked="0"/>
    </xf>
    <xf numFmtId="0" fontId="3" fillId="0" borderId="0" xfId="0" quotePrefix="1" applyFont="1" applyFill="1" applyBorder="1" applyAlignment="1" applyProtection="1">
      <alignment horizontal="left" vertical="top" wrapText="1"/>
      <protection locked="0"/>
    </xf>
    <xf numFmtId="0" fontId="3" fillId="0" borderId="0" xfId="0" quotePrefix="1" applyFont="1" applyFill="1" applyBorder="1" applyAlignment="1" applyProtection="1">
      <alignment horizontal="left" vertical="center"/>
      <protection locked="0"/>
    </xf>
    <xf numFmtId="0" fontId="3" fillId="0" borderId="0" xfId="0" quotePrefix="1" applyFont="1" applyFill="1" applyBorder="1" applyAlignment="1" applyProtection="1">
      <alignment horizontal="left" vertical="top"/>
      <protection locked="0"/>
    </xf>
    <xf numFmtId="0" fontId="51" fillId="0" borderId="0" xfId="0" quotePrefix="1" applyFont="1" applyFill="1" applyBorder="1" applyAlignment="1" applyProtection="1">
      <alignment horizontal="left" vertical="top" wrapText="1"/>
      <protection locked="0"/>
    </xf>
    <xf numFmtId="0" fontId="3" fillId="0" borderId="0" xfId="0" applyFont="1" applyBorder="1" applyAlignment="1" applyProtection="1">
      <alignment horizontal="left" vertical="center"/>
      <protection locked="0"/>
    </xf>
    <xf numFmtId="0" fontId="51" fillId="0" borderId="0" xfId="0" applyFont="1" applyBorder="1" applyAlignment="1" applyProtection="1">
      <alignment horizontal="left" vertical="top"/>
      <protection locked="0"/>
    </xf>
    <xf numFmtId="0" fontId="3" fillId="0" borderId="0" xfId="0" applyFont="1" applyBorder="1" applyAlignment="1" applyProtection="1">
      <alignment horizontal="left"/>
      <protection locked="0"/>
    </xf>
    <xf numFmtId="0" fontId="3" fillId="0" borderId="0" xfId="0" applyFont="1" applyBorder="1" applyAlignment="1" applyProtection="1">
      <alignment wrapText="1"/>
      <protection locked="0"/>
    </xf>
    <xf numFmtId="0" fontId="51" fillId="0" borderId="0" xfId="0" applyFont="1" applyBorder="1" applyAlignment="1" applyProtection="1">
      <alignment vertical="top"/>
      <protection locked="0"/>
    </xf>
    <xf numFmtId="0" fontId="51" fillId="0" borderId="0" xfId="0" applyFont="1" applyFill="1" applyBorder="1" applyAlignment="1" applyProtection="1">
      <alignment vertical="top"/>
      <protection locked="0"/>
    </xf>
    <xf numFmtId="0" fontId="7" fillId="0" borderId="0" xfId="0" quotePrefix="1" applyFont="1" applyFill="1" applyBorder="1" applyAlignment="1" applyProtection="1">
      <alignment horizontal="left" vertical="center" wrapText="1"/>
      <protection locked="0"/>
    </xf>
    <xf numFmtId="0" fontId="7" fillId="0" borderId="0" xfId="0" applyFont="1" applyBorder="1" applyAlignment="1" applyProtection="1">
      <alignment horizontal="left" vertical="center"/>
      <protection locked="0"/>
    </xf>
    <xf numFmtId="0" fontId="7" fillId="0" borderId="0" xfId="0" applyFont="1" applyBorder="1" applyAlignment="1" applyProtection="1">
      <alignment horizontal="left" vertical="top"/>
      <protection locked="0"/>
    </xf>
    <xf numFmtId="0" fontId="76" fillId="0" borderId="0" xfId="0" quotePrefix="1" applyFont="1" applyFill="1" applyBorder="1" applyAlignment="1" applyProtection="1">
      <alignment horizontal="left" vertical="center"/>
      <protection locked="0"/>
    </xf>
    <xf numFmtId="0" fontId="76" fillId="0" borderId="0" xfId="0" quotePrefix="1" applyFont="1" applyFill="1" applyBorder="1" applyAlignment="1" applyProtection="1">
      <alignment horizontal="left" vertical="top"/>
      <protection locked="0"/>
    </xf>
    <xf numFmtId="0" fontId="76" fillId="0" borderId="0" xfId="0" quotePrefix="1" applyFont="1" applyFill="1" applyBorder="1" applyAlignment="1" applyProtection="1">
      <alignment horizontal="left" vertical="top" wrapText="1"/>
      <protection locked="0"/>
    </xf>
    <xf numFmtId="0" fontId="7" fillId="0" borderId="0" xfId="0" applyFont="1" applyBorder="1" applyAlignment="1" applyProtection="1">
      <alignment vertical="top"/>
      <protection locked="0"/>
    </xf>
    <xf numFmtId="0" fontId="7" fillId="0" borderId="0" xfId="0" applyFont="1" applyFill="1" applyBorder="1" applyAlignment="1" applyProtection="1">
      <alignment vertical="top"/>
      <protection locked="0"/>
    </xf>
    <xf numFmtId="0" fontId="7" fillId="0" borderId="0" xfId="0" applyFont="1" applyBorder="1" applyAlignment="1" applyProtection="1">
      <alignment vertical="top" wrapText="1"/>
      <protection locked="0"/>
    </xf>
    <xf numFmtId="0" fontId="51" fillId="0" borderId="0" xfId="0" quotePrefix="1" applyFont="1" applyFill="1" applyBorder="1" applyAlignment="1" applyProtection="1">
      <alignment horizontal="left" vertical="center" wrapText="1"/>
      <protection locked="0"/>
    </xf>
    <xf numFmtId="0" fontId="104" fillId="3" borderId="0" xfId="465" applyFont="1" applyFill="1" applyBorder="1" applyAlignment="1" applyProtection="1"/>
    <xf numFmtId="0" fontId="104" fillId="3" borderId="0" xfId="0" applyFont="1" applyFill="1"/>
    <xf numFmtId="49" fontId="4" fillId="3" borderId="0" xfId="0" applyNumberFormat="1" applyFont="1" applyFill="1" applyAlignment="1">
      <alignment vertical="center"/>
    </xf>
    <xf numFmtId="0" fontId="68" fillId="0" borderId="0" xfId="0" applyFont="1" applyFill="1" applyBorder="1" applyAlignment="1" applyProtection="1">
      <alignment vertical="top" wrapText="1"/>
    </xf>
    <xf numFmtId="0" fontId="36" fillId="27" borderId="0" xfId="530" applyFont="1" applyFill="1" applyBorder="1" applyAlignment="1" applyProtection="1">
      <alignment horizontal="left" vertical="top" wrapText="1"/>
    </xf>
    <xf numFmtId="0" fontId="0" fillId="0" borderId="0" xfId="0" applyAlignment="1">
      <alignment vertical="top" wrapText="1"/>
    </xf>
    <xf numFmtId="0" fontId="79" fillId="27" borderId="0" xfId="530" applyFont="1" applyFill="1" applyBorder="1" applyAlignment="1" applyProtection="1">
      <alignment horizontal="left" vertical="center" wrapText="1"/>
    </xf>
    <xf numFmtId="0" fontId="33" fillId="0" borderId="0" xfId="0" applyFont="1" applyAlignment="1">
      <alignment wrapText="1"/>
    </xf>
    <xf numFmtId="0" fontId="73" fillId="27" borderId="0" xfId="530" applyFont="1" applyFill="1" applyBorder="1" applyAlignment="1" applyProtection="1">
      <alignment horizontal="left" vertical="center" wrapText="1"/>
    </xf>
    <xf numFmtId="0" fontId="54"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94" fillId="3" borderId="0" xfId="0" applyFont="1" applyFill="1" applyAlignment="1">
      <alignment horizontal="left" vertical="center" wrapText="1"/>
    </xf>
    <xf numFmtId="0" fontId="0" fillId="0" borderId="0" xfId="0" applyAlignment="1"/>
    <xf numFmtId="0" fontId="98" fillId="3" borderId="0" xfId="0" applyFont="1" applyFill="1" applyAlignment="1">
      <alignment horizontal="left" vertical="center" wrapText="1"/>
    </xf>
    <xf numFmtId="0" fontId="34" fillId="3" borderId="0" xfId="0" applyFont="1" applyFill="1" applyAlignment="1">
      <alignment horizontal="left" vertical="center" wrapText="1"/>
    </xf>
    <xf numFmtId="0" fontId="43" fillId="28" borderId="45" xfId="0" applyFont="1" applyFill="1" applyBorder="1" applyAlignment="1" applyProtection="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28" fillId="28" borderId="31" xfId="518" applyFont="1" applyFill="1" applyBorder="1" applyAlignment="1" applyProtection="1">
      <alignment horizontal="left" vertical="center" wrapText="1"/>
    </xf>
    <xf numFmtId="0" fontId="28" fillId="28" borderId="32" xfId="518" applyFont="1" applyFill="1" applyBorder="1" applyAlignment="1" applyProtection="1">
      <alignment horizontal="left" vertical="center" wrapText="1"/>
    </xf>
    <xf numFmtId="0" fontId="9" fillId="28" borderId="37" xfId="518" applyFont="1" applyFill="1" applyBorder="1" applyAlignment="1" applyProtection="1">
      <alignment vertical="center"/>
    </xf>
    <xf numFmtId="0" fontId="63" fillId="28" borderId="0" xfId="0" applyFont="1" applyFill="1" applyBorder="1" applyAlignment="1" applyProtection="1">
      <alignment horizontal="left" vertical="center" wrapText="1"/>
    </xf>
    <xf numFmtId="0" fontId="32" fillId="0" borderId="0" xfId="0" applyFont="1" applyAlignment="1" applyProtection="1">
      <alignment vertical="center" wrapText="1"/>
    </xf>
    <xf numFmtId="0" fontId="34" fillId="28"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98" fillId="28" borderId="0" xfId="0" applyFont="1" applyFill="1" applyBorder="1" applyAlignment="1" applyProtection="1">
      <alignment horizontal="left" vertical="center" wrapText="1"/>
    </xf>
    <xf numFmtId="0" fontId="34" fillId="28" borderId="43" xfId="0" applyFont="1" applyFill="1" applyBorder="1" applyAlignment="1" applyProtection="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73" fillId="3" borderId="0" xfId="0" applyFont="1" applyFill="1" applyAlignment="1">
      <alignment horizontal="left" vertical="center" wrapText="1"/>
    </xf>
    <xf numFmtId="0" fontId="0" fillId="0" borderId="0" xfId="0" applyAlignment="1">
      <alignment horizontal="left" vertical="center" wrapText="1"/>
    </xf>
    <xf numFmtId="0" fontId="7" fillId="0" borderId="0" xfId="0" quotePrefix="1" applyFont="1" applyAlignment="1">
      <alignment horizontal="center" vertical="center" wrapText="1"/>
    </xf>
    <xf numFmtId="16" fontId="7" fillId="0" borderId="0" xfId="0" applyNumberFormat="1" applyFont="1" applyAlignment="1">
      <alignment horizontal="center" vertical="center" wrapText="1"/>
    </xf>
    <xf numFmtId="0" fontId="7" fillId="0" borderId="0" xfId="0" applyFont="1" applyAlignment="1">
      <alignment horizontal="center" vertical="center"/>
    </xf>
  </cellXfs>
  <cellStyles count="567">
    <cellStyle name="20% - Accent1" xfId="466"/>
    <cellStyle name="20% - Accent2" xfId="467"/>
    <cellStyle name="20% - Accent3" xfId="468"/>
    <cellStyle name="20% - Accent4" xfId="469"/>
    <cellStyle name="20% - Accent5" xfId="470"/>
    <cellStyle name="20% - Accent6" xfId="471"/>
    <cellStyle name="20% - Akzent1" xfId="472"/>
    <cellStyle name="20% - Akzent2" xfId="473"/>
    <cellStyle name="20% - Akzent3" xfId="474"/>
    <cellStyle name="20% - Akzent4" xfId="475"/>
    <cellStyle name="20% - Akzent5" xfId="476"/>
    <cellStyle name="20% - Akzent6" xfId="477"/>
    <cellStyle name="40% - Accent1" xfId="478"/>
    <cellStyle name="40% - Accent2" xfId="479"/>
    <cellStyle name="40% - Accent3" xfId="480"/>
    <cellStyle name="40% - Accent4" xfId="481"/>
    <cellStyle name="40% - Accent5" xfId="482"/>
    <cellStyle name="40% - Accent6" xfId="483"/>
    <cellStyle name="40% - Akzent1" xfId="484"/>
    <cellStyle name="40% - Akzent2" xfId="485"/>
    <cellStyle name="40% - Akzent3" xfId="486"/>
    <cellStyle name="40% - Akzent4" xfId="487"/>
    <cellStyle name="40% - Akzent5" xfId="488"/>
    <cellStyle name="40% - Akzent6" xfId="489"/>
    <cellStyle name="60% - Accent1" xfId="490"/>
    <cellStyle name="60% - Accent2" xfId="491"/>
    <cellStyle name="60% - Accent3" xfId="492"/>
    <cellStyle name="60% - Accent4" xfId="493"/>
    <cellStyle name="60% - Accent5" xfId="494"/>
    <cellStyle name="60% - Accent6" xfId="495"/>
    <cellStyle name="60% - Akzent1" xfId="496"/>
    <cellStyle name="60% - Akzent2" xfId="497"/>
    <cellStyle name="60% - Akzent3" xfId="498"/>
    <cellStyle name="60% - Akzent4" xfId="499"/>
    <cellStyle name="60% - Akzent5" xfId="500"/>
    <cellStyle name="60% - Akzent6" xfId="501"/>
    <cellStyle name="Accent1" xfId="502"/>
    <cellStyle name="Accent2" xfId="503"/>
    <cellStyle name="Accent3" xfId="504"/>
    <cellStyle name="Accent4" xfId="505"/>
    <cellStyle name="Accent5" xfId="506"/>
    <cellStyle name="Accent6" xfId="507"/>
    <cellStyle name="Ausgabe 2" xfId="516"/>
    <cellStyle name="Ausgabe 2 2" xfId="536"/>
    <cellStyle name="Ausgabe 2 2 2" xfId="559"/>
    <cellStyle name="Ausgabe 2 2 3" xfId="562"/>
    <cellStyle name="Ausgabe 2 2 4" xfId="565"/>
    <cellStyle name="Ausgabe 2 3" xfId="553"/>
    <cellStyle name="Bad" xfId="517"/>
    <cellStyle name="Berechnung 2" xfId="508"/>
    <cellStyle name="Berechnung 2 2" xfId="532"/>
    <cellStyle name="Berechnung 2 2 2" xfId="555"/>
    <cellStyle name="Berechnung 2 2 3" xfId="546"/>
    <cellStyle name="Berechnung 2 2 4" xfId="551"/>
    <cellStyle name="Berechnung 2 3" xfId="549"/>
    <cellStyle name="Besuchter Hyperlink" xfId="166" builtinId="9" hidden="1"/>
    <cellStyle name="Besuchter Hyperlink" xfId="170" builtinId="9" hidden="1"/>
    <cellStyle name="Besuchter Hyperlink" xfId="174" builtinId="9" hidden="1"/>
    <cellStyle name="Besuchter Hyperlink" xfId="178" builtinId="9" hidden="1"/>
    <cellStyle name="Besuchter Hyperlink" xfId="182" builtinId="9" hidden="1"/>
    <cellStyle name="Besuchter Hyperlink" xfId="186" builtinId="9" hidden="1"/>
    <cellStyle name="Besuchter Hyperlink" xfId="190" builtinId="9" hidden="1"/>
    <cellStyle name="Besuchter Hyperlink" xfId="194" builtinId="9" hidden="1"/>
    <cellStyle name="Besuchter Hyperlink" xfId="198" builtinId="9" hidden="1"/>
    <cellStyle name="Besuchter Hyperlink" xfId="202" builtinId="9" hidden="1"/>
    <cellStyle name="Besuchter Hyperlink" xfId="206" builtinId="9" hidden="1"/>
    <cellStyle name="Besuchter Hyperlink" xfId="210" builtinId="9" hidden="1"/>
    <cellStyle name="Besuchter Hyperlink" xfId="214" builtinId="9" hidden="1"/>
    <cellStyle name="Besuchter Hyperlink" xfId="218" builtinId="9" hidden="1"/>
    <cellStyle name="Besuchter Hyperlink" xfId="222" builtinId="9" hidden="1"/>
    <cellStyle name="Besuchter Hyperlink" xfId="226" builtinId="9" hidden="1"/>
    <cellStyle name="Besuchter Hyperlink" xfId="230" builtinId="9" hidden="1"/>
    <cellStyle name="Besuchter Hyperlink" xfId="234" builtinId="9" hidden="1"/>
    <cellStyle name="Besuchter Hyperlink" xfId="238" builtinId="9" hidden="1"/>
    <cellStyle name="Besuchter Hyperlink" xfId="242" builtinId="9" hidden="1"/>
    <cellStyle name="Besuchter Hyperlink" xfId="246" builtinId="9" hidden="1"/>
    <cellStyle name="Besuchter Hyperlink" xfId="250" builtinId="9" hidden="1"/>
    <cellStyle name="Besuchter Hyperlink" xfId="254" builtinId="9" hidden="1"/>
    <cellStyle name="Besuchter Hyperlink" xfId="258" builtinId="9" hidden="1"/>
    <cellStyle name="Besuchter Hyperlink" xfId="262" builtinId="9" hidden="1"/>
    <cellStyle name="Besuchter Hyperlink" xfId="266" builtinId="9" hidden="1"/>
    <cellStyle name="Besuchter Hyperlink" xfId="270" builtinId="9" hidden="1"/>
    <cellStyle name="Besuchter Hyperlink" xfId="274" builtinId="9" hidden="1"/>
    <cellStyle name="Besuchter Hyperlink" xfId="278" builtinId="9" hidden="1"/>
    <cellStyle name="Besuchter Hyperlink" xfId="282" builtinId="9" hidden="1"/>
    <cellStyle name="Besuchter Hyperlink" xfId="286" builtinId="9" hidden="1"/>
    <cellStyle name="Besuchter Hyperlink" xfId="290" builtinId="9" hidden="1"/>
    <cellStyle name="Besuchter Hyperlink" xfId="294" builtinId="9" hidden="1"/>
    <cellStyle name="Besuchter Hyperlink" xfId="298" builtinId="9" hidden="1"/>
    <cellStyle name="Besuchter Hyperlink" xfId="302" builtinId="9" hidden="1"/>
    <cellStyle name="Besuchter Hyperlink" xfId="306" builtinId="9" hidden="1"/>
    <cellStyle name="Besuchter Hyperlink" xfId="310" builtinId="9" hidden="1"/>
    <cellStyle name="Besuchter Hyperlink" xfId="314" builtinId="9" hidden="1"/>
    <cellStyle name="Besuchter Hyperlink" xfId="318" builtinId="9" hidden="1"/>
    <cellStyle name="Besuchter Hyperlink" xfId="322" builtinId="9" hidden="1"/>
    <cellStyle name="Besuchter Hyperlink" xfId="326" builtinId="9" hidden="1"/>
    <cellStyle name="Besuchter Hyperlink" xfId="330" builtinId="9" hidden="1"/>
    <cellStyle name="Besuchter Hyperlink" xfId="334" builtinId="9" hidden="1"/>
    <cellStyle name="Besuchter Hyperlink" xfId="338" builtinId="9" hidden="1"/>
    <cellStyle name="Besuchter Hyperlink" xfId="342" builtinId="9" hidden="1"/>
    <cellStyle name="Besuchter Hyperlink" xfId="346" builtinId="9" hidden="1"/>
    <cellStyle name="Besuchter Hyperlink" xfId="350" builtinId="9" hidden="1"/>
    <cellStyle name="Besuchter Hyperlink" xfId="354" builtinId="9" hidden="1"/>
    <cellStyle name="Besuchter Hyperlink" xfId="358" builtinId="9" hidden="1"/>
    <cellStyle name="Besuchter Hyperlink" xfId="362" builtinId="9" hidden="1"/>
    <cellStyle name="Besuchter Hyperlink" xfId="366" builtinId="9" hidden="1"/>
    <cellStyle name="Besuchter Hyperlink" xfId="370" builtinId="9" hidden="1"/>
    <cellStyle name="Besuchter Hyperlink" xfId="374" builtinId="9" hidden="1"/>
    <cellStyle name="Besuchter Hyperlink" xfId="378" builtinId="9" hidden="1"/>
    <cellStyle name="Besuchter Hyperlink" xfId="382" builtinId="9" hidden="1"/>
    <cellStyle name="Besuchter Hyperlink" xfId="386" builtinId="9" hidden="1"/>
    <cellStyle name="Besuchter Hyperlink" xfId="390" builtinId="9" hidden="1"/>
    <cellStyle name="Besuchter Hyperlink" xfId="394" builtinId="9" hidden="1"/>
    <cellStyle name="Besuchter Hyperlink" xfId="398" builtinId="9" hidden="1"/>
    <cellStyle name="Besuchter Hyperlink" xfId="402" builtinId="9" hidden="1"/>
    <cellStyle name="Besuchter Hyperlink" xfId="406" builtinId="9" hidden="1"/>
    <cellStyle name="Besuchter Hyperlink" xfId="410" builtinId="9" hidden="1"/>
    <cellStyle name="Besuchter Hyperlink" xfId="414" builtinId="9" hidden="1"/>
    <cellStyle name="Besuchter Hyperlink" xfId="418" builtinId="9" hidden="1"/>
    <cellStyle name="Besuchter Hyperlink" xfId="422" builtinId="9" hidden="1"/>
    <cellStyle name="Besuchter Hyperlink" xfId="426" builtinId="9" hidden="1"/>
    <cellStyle name="Besuchter Hyperlink" xfId="430" builtinId="9" hidden="1"/>
    <cellStyle name="Besuchter Hyperlink" xfId="434" builtinId="9" hidden="1"/>
    <cellStyle name="Besuchter Hyperlink" xfId="438" builtinId="9" hidden="1"/>
    <cellStyle name="Besuchter Hyperlink" xfId="442" builtinId="9" hidden="1"/>
    <cellStyle name="Besuchter Hyperlink" xfId="446" builtinId="9" hidden="1"/>
    <cellStyle name="Besuchter Hyperlink" xfId="450" builtinId="9" hidden="1"/>
    <cellStyle name="Besuchter Hyperlink" xfId="454" builtinId="9" hidden="1"/>
    <cellStyle name="Besuchter Hyperlink" xfId="458" builtinId="9" hidden="1"/>
    <cellStyle name="Besuchter Hyperlink" xfId="462" builtinId="9" hidden="1"/>
    <cellStyle name="Besuchter Hyperlink" xfId="464" builtinId="9" hidden="1"/>
    <cellStyle name="Besuchter Hyperlink" xfId="460" builtinId="9" hidden="1"/>
    <cellStyle name="Besuchter Hyperlink" xfId="456" builtinId="9" hidden="1"/>
    <cellStyle name="Besuchter Hyperlink" xfId="452" builtinId="9" hidden="1"/>
    <cellStyle name="Besuchter Hyperlink" xfId="448" builtinId="9" hidden="1"/>
    <cellStyle name="Besuchter Hyperlink" xfId="444" builtinId="9" hidden="1"/>
    <cellStyle name="Besuchter Hyperlink" xfId="440" builtinId="9" hidden="1"/>
    <cellStyle name="Besuchter Hyperlink" xfId="436" builtinId="9" hidden="1"/>
    <cellStyle name="Besuchter Hyperlink" xfId="432" builtinId="9" hidden="1"/>
    <cellStyle name="Besuchter Hyperlink" xfId="428" builtinId="9" hidden="1"/>
    <cellStyle name="Besuchter Hyperlink" xfId="424" builtinId="9" hidden="1"/>
    <cellStyle name="Besuchter Hyperlink" xfId="420" builtinId="9" hidden="1"/>
    <cellStyle name="Besuchter Hyperlink" xfId="416" builtinId="9" hidden="1"/>
    <cellStyle name="Besuchter Hyperlink" xfId="412" builtinId="9" hidden="1"/>
    <cellStyle name="Besuchter Hyperlink" xfId="408" builtinId="9" hidden="1"/>
    <cellStyle name="Besuchter Hyperlink" xfId="404" builtinId="9" hidden="1"/>
    <cellStyle name="Besuchter Hyperlink" xfId="400" builtinId="9" hidden="1"/>
    <cellStyle name="Besuchter Hyperlink" xfId="396" builtinId="9" hidden="1"/>
    <cellStyle name="Besuchter Hyperlink" xfId="392" builtinId="9" hidden="1"/>
    <cellStyle name="Besuchter Hyperlink" xfId="388" builtinId="9" hidden="1"/>
    <cellStyle name="Besuchter Hyperlink" xfId="384" builtinId="9" hidden="1"/>
    <cellStyle name="Besuchter Hyperlink" xfId="380" builtinId="9" hidden="1"/>
    <cellStyle name="Besuchter Hyperlink" xfId="376" builtinId="9" hidden="1"/>
    <cellStyle name="Besuchter Hyperlink" xfId="372" builtinId="9" hidden="1"/>
    <cellStyle name="Besuchter Hyperlink" xfId="368" builtinId="9" hidden="1"/>
    <cellStyle name="Besuchter Hyperlink" xfId="364" builtinId="9" hidden="1"/>
    <cellStyle name="Besuchter Hyperlink" xfId="360" builtinId="9" hidden="1"/>
    <cellStyle name="Besuchter Hyperlink" xfId="356" builtinId="9" hidden="1"/>
    <cellStyle name="Besuchter Hyperlink" xfId="352" builtinId="9" hidden="1"/>
    <cellStyle name="Besuchter Hyperlink" xfId="348" builtinId="9" hidden="1"/>
    <cellStyle name="Besuchter Hyperlink" xfId="344" builtinId="9" hidden="1"/>
    <cellStyle name="Besuchter Hyperlink" xfId="340" builtinId="9" hidden="1"/>
    <cellStyle name="Besuchter Hyperlink" xfId="336" builtinId="9" hidden="1"/>
    <cellStyle name="Besuchter Hyperlink" xfId="332" builtinId="9" hidden="1"/>
    <cellStyle name="Besuchter Hyperlink" xfId="328" builtinId="9" hidden="1"/>
    <cellStyle name="Besuchter Hyperlink" xfId="324" builtinId="9" hidden="1"/>
    <cellStyle name="Besuchter Hyperlink" xfId="320" builtinId="9" hidden="1"/>
    <cellStyle name="Besuchter Hyperlink" xfId="316" builtinId="9" hidden="1"/>
    <cellStyle name="Besuchter Hyperlink" xfId="312" builtinId="9" hidden="1"/>
    <cellStyle name="Besuchter Hyperlink" xfId="308" builtinId="9" hidden="1"/>
    <cellStyle name="Besuchter Hyperlink" xfId="304" builtinId="9" hidden="1"/>
    <cellStyle name="Besuchter Hyperlink" xfId="300" builtinId="9" hidden="1"/>
    <cellStyle name="Besuchter Hyperlink" xfId="296" builtinId="9" hidden="1"/>
    <cellStyle name="Besuchter Hyperlink" xfId="292" builtinId="9" hidden="1"/>
    <cellStyle name="Besuchter Hyperlink" xfId="288" builtinId="9" hidden="1"/>
    <cellStyle name="Besuchter Hyperlink" xfId="284" builtinId="9" hidden="1"/>
    <cellStyle name="Besuchter Hyperlink" xfId="280" builtinId="9" hidden="1"/>
    <cellStyle name="Besuchter Hyperlink" xfId="276" builtinId="9" hidden="1"/>
    <cellStyle name="Besuchter Hyperlink" xfId="272" builtinId="9" hidden="1"/>
    <cellStyle name="Besuchter Hyperlink" xfId="268" builtinId="9" hidden="1"/>
    <cellStyle name="Besuchter Hyperlink" xfId="264" builtinId="9" hidden="1"/>
    <cellStyle name="Besuchter Hyperlink" xfId="260" builtinId="9" hidden="1"/>
    <cellStyle name="Besuchter Hyperlink" xfId="256" builtinId="9" hidden="1"/>
    <cellStyle name="Besuchter Hyperlink" xfId="252" builtinId="9" hidden="1"/>
    <cellStyle name="Besuchter Hyperlink" xfId="248" builtinId="9" hidden="1"/>
    <cellStyle name="Besuchter Hyperlink" xfId="244" builtinId="9" hidden="1"/>
    <cellStyle name="Besuchter Hyperlink" xfId="240" builtinId="9" hidden="1"/>
    <cellStyle name="Besuchter Hyperlink" xfId="236" builtinId="9" hidden="1"/>
    <cellStyle name="Besuchter Hyperlink" xfId="232" builtinId="9" hidden="1"/>
    <cellStyle name="Besuchter Hyperlink" xfId="228" builtinId="9" hidden="1"/>
    <cellStyle name="Besuchter Hyperlink" xfId="224" builtinId="9" hidden="1"/>
    <cellStyle name="Besuchter Hyperlink" xfId="220" builtinId="9" hidden="1"/>
    <cellStyle name="Besuchter Hyperlink" xfId="216" builtinId="9" hidden="1"/>
    <cellStyle name="Besuchter Hyperlink" xfId="212" builtinId="9" hidden="1"/>
    <cellStyle name="Besuchter Hyperlink" xfId="208" builtinId="9" hidden="1"/>
    <cellStyle name="Besuchter Hyperlink" xfId="204" builtinId="9" hidden="1"/>
    <cellStyle name="Besuchter Hyperlink" xfId="200" builtinId="9" hidden="1"/>
    <cellStyle name="Besuchter Hyperlink" xfId="196" builtinId="9" hidden="1"/>
    <cellStyle name="Besuchter Hyperlink" xfId="192" builtinId="9" hidden="1"/>
    <cellStyle name="Besuchter Hyperlink" xfId="188" builtinId="9" hidden="1"/>
    <cellStyle name="Besuchter Hyperlink" xfId="184" builtinId="9" hidden="1"/>
    <cellStyle name="Besuchter Hyperlink" xfId="180" builtinId="9" hidden="1"/>
    <cellStyle name="Besuchter Hyperlink" xfId="176" builtinId="9" hidden="1"/>
    <cellStyle name="Besuchter Hyperlink" xfId="172" builtinId="9" hidden="1"/>
    <cellStyle name="Besuchter Hyperlink" xfId="168" builtinId="9" hidden="1"/>
    <cellStyle name="Besuchter Hyperlink" xfId="164" builtinId="9" hidden="1"/>
    <cellStyle name="Besuchter Hyperlink" xfId="56" builtinId="9" hidden="1"/>
    <cellStyle name="Besuchter Hyperlink" xfId="58" builtinId="9" hidden="1"/>
    <cellStyle name="Besuchter Hyperlink" xfId="62" builtinId="9" hidden="1"/>
    <cellStyle name="Besuchter Hyperlink" xfId="64" builtinId="9" hidden="1"/>
    <cellStyle name="Besuchter Hyperlink" xfId="66" builtinId="9" hidden="1"/>
    <cellStyle name="Besuchter Hyperlink" xfId="70" builtinId="9" hidden="1"/>
    <cellStyle name="Besuchter Hyperlink" xfId="72" builtinId="9" hidden="1"/>
    <cellStyle name="Besuchter Hyperlink" xfId="74" builtinId="9" hidden="1"/>
    <cellStyle name="Besuchter Hyperlink" xfId="78" builtinId="9" hidden="1"/>
    <cellStyle name="Besuchter Hyperlink" xfId="80" builtinId="9" hidden="1"/>
    <cellStyle name="Besuchter Hyperlink" xfId="82" builtinId="9" hidden="1"/>
    <cellStyle name="Besuchter Hyperlink" xfId="86" builtinId="9" hidden="1"/>
    <cellStyle name="Besuchter Hyperlink" xfId="88" builtinId="9" hidden="1"/>
    <cellStyle name="Besuchter Hyperlink" xfId="90" builtinId="9" hidden="1"/>
    <cellStyle name="Besuchter Hyperlink" xfId="94" builtinId="9" hidden="1"/>
    <cellStyle name="Besuchter Hyperlink" xfId="96" builtinId="9" hidden="1"/>
    <cellStyle name="Besuchter Hyperlink" xfId="98" builtinId="9" hidden="1"/>
    <cellStyle name="Besuchter Hyperlink" xfId="102" builtinId="9" hidden="1"/>
    <cellStyle name="Besuchter Hyperlink" xfId="104" builtinId="9" hidden="1"/>
    <cellStyle name="Besuchter Hyperlink" xfId="106" builtinId="9" hidden="1"/>
    <cellStyle name="Besuchter Hyperlink" xfId="110" builtinId="9" hidden="1"/>
    <cellStyle name="Besuchter Hyperlink" xfId="112" builtinId="9" hidden="1"/>
    <cellStyle name="Besuchter Hyperlink" xfId="114" builtinId="9" hidden="1"/>
    <cellStyle name="Besuchter Hyperlink" xfId="118" builtinId="9" hidden="1"/>
    <cellStyle name="Besuchter Hyperlink" xfId="120" builtinId="9" hidden="1"/>
    <cellStyle name="Besuchter Hyperlink" xfId="122" builtinId="9" hidden="1"/>
    <cellStyle name="Besuchter Hyperlink" xfId="126" builtinId="9" hidden="1"/>
    <cellStyle name="Besuchter Hyperlink" xfId="128" builtinId="9" hidden="1"/>
    <cellStyle name="Besuchter Hyperlink" xfId="130" builtinId="9" hidden="1"/>
    <cellStyle name="Besuchter Hyperlink" xfId="134" builtinId="9" hidden="1"/>
    <cellStyle name="Besuchter Hyperlink" xfId="136" builtinId="9" hidden="1"/>
    <cellStyle name="Besuchter Hyperlink" xfId="138" builtinId="9" hidden="1"/>
    <cellStyle name="Besuchter Hyperlink" xfId="142" builtinId="9" hidden="1"/>
    <cellStyle name="Besuchter Hyperlink" xfId="144" builtinId="9" hidden="1"/>
    <cellStyle name="Besuchter Hyperlink" xfId="146" builtinId="9" hidden="1"/>
    <cellStyle name="Besuchter Hyperlink" xfId="150" builtinId="9" hidden="1"/>
    <cellStyle name="Besuchter Hyperlink" xfId="152" builtinId="9" hidden="1"/>
    <cellStyle name="Besuchter Hyperlink" xfId="154" builtinId="9" hidden="1"/>
    <cellStyle name="Besuchter Hyperlink" xfId="158" builtinId="9" hidden="1"/>
    <cellStyle name="Besuchter Hyperlink" xfId="160" builtinId="9" hidden="1"/>
    <cellStyle name="Besuchter Hyperlink" xfId="162" builtinId="9" hidden="1"/>
    <cellStyle name="Besuchter Hyperlink" xfId="156" builtinId="9" hidden="1"/>
    <cellStyle name="Besuchter Hyperlink" xfId="148" builtinId="9" hidden="1"/>
    <cellStyle name="Besuchter Hyperlink" xfId="140" builtinId="9" hidden="1"/>
    <cellStyle name="Besuchter Hyperlink" xfId="132" builtinId="9" hidden="1"/>
    <cellStyle name="Besuchter Hyperlink" xfId="124" builtinId="9" hidden="1"/>
    <cellStyle name="Besuchter Hyperlink" xfId="116" builtinId="9" hidden="1"/>
    <cellStyle name="Besuchter Hyperlink" xfId="108" builtinId="9" hidden="1"/>
    <cellStyle name="Besuchter Hyperlink" xfId="100" builtinId="9" hidden="1"/>
    <cellStyle name="Besuchter Hyperlink" xfId="92" builtinId="9" hidden="1"/>
    <cellStyle name="Besuchter Hyperlink" xfId="84" builtinId="9" hidden="1"/>
    <cellStyle name="Besuchter Hyperlink" xfId="76" builtinId="9" hidden="1"/>
    <cellStyle name="Besuchter Hyperlink" xfId="68" builtinId="9" hidden="1"/>
    <cellStyle name="Besuchter Hyperlink" xfId="60" builtinId="9" hidden="1"/>
    <cellStyle name="Besuchter Hyperlink" xfId="24" builtinId="9" hidden="1"/>
    <cellStyle name="Besuchter Hyperlink" xfId="26"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44" builtinId="9" hidden="1"/>
    <cellStyle name="Besuchter Hyperlink" xfId="28"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6" builtinId="9" hidden="1"/>
    <cellStyle name="Besuchter Hyperlink" xfId="8" builtinId="9" hidden="1"/>
    <cellStyle name="Besuchter Hyperlink" xfId="10" builtinId="9" hidden="1"/>
    <cellStyle name="Besuchter Hyperlink" xfId="4" builtinId="9" hidden="1"/>
    <cellStyle name="Besuchter Hyperlink" xfId="2" builtinId="9" hidden="1"/>
    <cellStyle name="Check Cell" xfId="528"/>
    <cellStyle name="Eingabe 2" xfId="513"/>
    <cellStyle name="Eingabe 2 2" xfId="534"/>
    <cellStyle name="Eingabe 2 2 2" xfId="557"/>
    <cellStyle name="Eingabe 2 2 3" xfId="544"/>
    <cellStyle name="Eingabe 2 2 4" xfId="552"/>
    <cellStyle name="Eingabe 2 3" xfId="547"/>
    <cellStyle name="Ergebnis 1" xfId="509"/>
    <cellStyle name="Ergebnis 1 2" xfId="533"/>
    <cellStyle name="Ergebnis 1 2 2" xfId="556"/>
    <cellStyle name="Ergebnis 1 2 3" xfId="545"/>
    <cellStyle name="Ergebnis 1 2 4" xfId="554"/>
    <cellStyle name="Ergebnis 1 3" xfId="550"/>
    <cellStyle name="Erklärender Text 2" xfId="510"/>
    <cellStyle name="Good" xfId="511"/>
    <cellStyle name="Heading 1" xfId="521"/>
    <cellStyle name="Heading 2" xfId="522"/>
    <cellStyle name="Heading 3" xfId="523"/>
    <cellStyle name="Heading 4" xfId="524"/>
    <cellStyle name="Hyperlink 2" xfId="512"/>
    <cellStyle name="Komma 2" xfId="538"/>
    <cellStyle name="Komma 2 2" xfId="542"/>
    <cellStyle name="Link" xfId="229" builtinId="8" hidden="1"/>
    <cellStyle name="Link" xfId="233" builtinId="8" hidden="1"/>
    <cellStyle name="Link" xfId="235" builtinId="8" hidden="1"/>
    <cellStyle name="Link" xfId="237" builtinId="8" hidden="1"/>
    <cellStyle name="Link" xfId="241" builtinId="8" hidden="1"/>
    <cellStyle name="Link" xfId="243" builtinId="8" hidden="1"/>
    <cellStyle name="Link" xfId="245" builtinId="8" hidden="1"/>
    <cellStyle name="Link" xfId="249" builtinId="8" hidden="1"/>
    <cellStyle name="Link" xfId="251" builtinId="8" hidden="1"/>
    <cellStyle name="Link" xfId="253" builtinId="8" hidden="1"/>
    <cellStyle name="Link" xfId="257" builtinId="8" hidden="1"/>
    <cellStyle name="Link" xfId="259" builtinId="8" hidden="1"/>
    <cellStyle name="Link" xfId="261" builtinId="8" hidden="1"/>
    <cellStyle name="Link" xfId="265" builtinId="8" hidden="1"/>
    <cellStyle name="Link" xfId="267" builtinId="8" hidden="1"/>
    <cellStyle name="Link" xfId="269" builtinId="8" hidden="1"/>
    <cellStyle name="Link" xfId="273" builtinId="8" hidden="1"/>
    <cellStyle name="Link" xfId="275" builtinId="8" hidden="1"/>
    <cellStyle name="Link" xfId="277" builtinId="8" hidden="1"/>
    <cellStyle name="Link" xfId="281" builtinId="8" hidden="1"/>
    <cellStyle name="Link" xfId="283" builtinId="8" hidden="1"/>
    <cellStyle name="Link" xfId="285" builtinId="8" hidden="1"/>
    <cellStyle name="Link" xfId="289" builtinId="8" hidden="1"/>
    <cellStyle name="Link" xfId="291" builtinId="8" hidden="1"/>
    <cellStyle name="Link" xfId="293" builtinId="8" hidden="1"/>
    <cellStyle name="Link" xfId="297" builtinId="8" hidden="1"/>
    <cellStyle name="Link" xfId="299" builtinId="8" hidden="1"/>
    <cellStyle name="Link" xfId="301" builtinId="8" hidden="1"/>
    <cellStyle name="Link" xfId="305" builtinId="8" hidden="1"/>
    <cellStyle name="Link" xfId="307" builtinId="8" hidden="1"/>
    <cellStyle name="Link" xfId="309" builtinId="8" hidden="1"/>
    <cellStyle name="Link" xfId="313" builtinId="8" hidden="1"/>
    <cellStyle name="Link" xfId="315" builtinId="8" hidden="1"/>
    <cellStyle name="Link" xfId="317" builtinId="8" hidden="1"/>
    <cellStyle name="Link" xfId="321" builtinId="8" hidden="1"/>
    <cellStyle name="Link" xfId="323" builtinId="8" hidden="1"/>
    <cellStyle name="Link" xfId="325" builtinId="8" hidden="1"/>
    <cellStyle name="Link" xfId="329" builtinId="8" hidden="1"/>
    <cellStyle name="Link" xfId="331" builtinId="8" hidden="1"/>
    <cellStyle name="Link" xfId="333" builtinId="8" hidden="1"/>
    <cellStyle name="Link" xfId="337" builtinId="8" hidden="1"/>
    <cellStyle name="Link" xfId="339" builtinId="8" hidden="1"/>
    <cellStyle name="Link" xfId="341" builtinId="8" hidden="1"/>
    <cellStyle name="Link" xfId="345" builtinId="8" hidden="1"/>
    <cellStyle name="Link" xfId="347" builtinId="8" hidden="1"/>
    <cellStyle name="Link" xfId="349" builtinId="8" hidden="1"/>
    <cellStyle name="Link" xfId="353" builtinId="8" hidden="1"/>
    <cellStyle name="Link" xfId="355" builtinId="8" hidden="1"/>
    <cellStyle name="Link" xfId="357" builtinId="8" hidden="1"/>
    <cellStyle name="Link" xfId="361" builtinId="8" hidden="1"/>
    <cellStyle name="Link" xfId="363" builtinId="8" hidden="1"/>
    <cellStyle name="Link" xfId="365" builtinId="8" hidden="1"/>
    <cellStyle name="Link" xfId="369" builtinId="8" hidden="1"/>
    <cellStyle name="Link" xfId="371" builtinId="8" hidden="1"/>
    <cellStyle name="Link" xfId="373" builtinId="8" hidden="1"/>
    <cellStyle name="Link" xfId="377" builtinId="8" hidden="1"/>
    <cellStyle name="Link" xfId="379" builtinId="8" hidden="1"/>
    <cellStyle name="Link" xfId="381" builtinId="8" hidden="1"/>
    <cellStyle name="Link" xfId="385" builtinId="8" hidden="1"/>
    <cellStyle name="Link" xfId="387" builtinId="8" hidden="1"/>
    <cellStyle name="Link" xfId="389" builtinId="8" hidden="1"/>
    <cellStyle name="Link" xfId="393" builtinId="8" hidden="1"/>
    <cellStyle name="Link" xfId="395" builtinId="8" hidden="1"/>
    <cellStyle name="Link" xfId="397" builtinId="8" hidden="1"/>
    <cellStyle name="Link" xfId="401" builtinId="8" hidden="1"/>
    <cellStyle name="Link" xfId="403" builtinId="8" hidden="1"/>
    <cellStyle name="Link" xfId="405" builtinId="8" hidden="1"/>
    <cellStyle name="Link" xfId="409" builtinId="8" hidden="1"/>
    <cellStyle name="Link" xfId="411" builtinId="8" hidden="1"/>
    <cellStyle name="Link" xfId="413" builtinId="8" hidden="1"/>
    <cellStyle name="Link" xfId="417" builtinId="8" hidden="1"/>
    <cellStyle name="Link" xfId="419" builtinId="8" hidden="1"/>
    <cellStyle name="Link" xfId="421" builtinId="8" hidden="1"/>
    <cellStyle name="Link" xfId="425" builtinId="8" hidden="1"/>
    <cellStyle name="Link" xfId="427" builtinId="8" hidden="1"/>
    <cellStyle name="Link" xfId="429" builtinId="8" hidden="1"/>
    <cellStyle name="Link" xfId="433" builtinId="8" hidden="1"/>
    <cellStyle name="Link" xfId="435" builtinId="8" hidden="1"/>
    <cellStyle name="Link" xfId="437" builtinId="8" hidden="1"/>
    <cellStyle name="Link" xfId="441" builtinId="8" hidden="1"/>
    <cellStyle name="Link" xfId="443" builtinId="8" hidden="1"/>
    <cellStyle name="Link" xfId="445" builtinId="8" hidden="1"/>
    <cellStyle name="Link" xfId="449" builtinId="8" hidden="1"/>
    <cellStyle name="Link" xfId="451" builtinId="8" hidden="1"/>
    <cellStyle name="Link" xfId="453" builtinId="8" hidden="1"/>
    <cellStyle name="Link" xfId="457" builtinId="8" hidden="1"/>
    <cellStyle name="Link" xfId="459" builtinId="8" hidden="1"/>
    <cellStyle name="Link" xfId="461" builtinId="8" hidden="1"/>
    <cellStyle name="Link" xfId="463" builtinId="8" hidden="1"/>
    <cellStyle name="Link" xfId="455" builtinId="8" hidden="1"/>
    <cellStyle name="Link" xfId="447" builtinId="8" hidden="1"/>
    <cellStyle name="Link" xfId="439" builtinId="8" hidden="1"/>
    <cellStyle name="Link" xfId="431" builtinId="8" hidden="1"/>
    <cellStyle name="Link" xfId="423" builtinId="8" hidden="1"/>
    <cellStyle name="Link" xfId="415" builtinId="8" hidden="1"/>
    <cellStyle name="Link" xfId="407" builtinId="8" hidden="1"/>
    <cellStyle name="Link" xfId="399" builtinId="8" hidden="1"/>
    <cellStyle name="Link" xfId="391" builtinId="8" hidden="1"/>
    <cellStyle name="Link" xfId="383" builtinId="8" hidden="1"/>
    <cellStyle name="Link" xfId="375" builtinId="8" hidden="1"/>
    <cellStyle name="Link" xfId="367" builtinId="8" hidden="1"/>
    <cellStyle name="Link" xfId="359" builtinId="8" hidden="1"/>
    <cellStyle name="Link" xfId="351" builtinId="8" hidden="1"/>
    <cellStyle name="Link" xfId="343" builtinId="8" hidden="1"/>
    <cellStyle name="Link" xfId="335" builtinId="8" hidden="1"/>
    <cellStyle name="Link" xfId="327" builtinId="8" hidden="1"/>
    <cellStyle name="Link" xfId="319" builtinId="8" hidden="1"/>
    <cellStyle name="Link" xfId="311" builtinId="8" hidden="1"/>
    <cellStyle name="Link" xfId="303" builtinId="8" hidden="1"/>
    <cellStyle name="Link" xfId="295" builtinId="8" hidden="1"/>
    <cellStyle name="Link" xfId="287" builtinId="8" hidden="1"/>
    <cellStyle name="Link" xfId="279" builtinId="8" hidden="1"/>
    <cellStyle name="Link" xfId="271" builtinId="8" hidden="1"/>
    <cellStyle name="Link" xfId="263" builtinId="8" hidden="1"/>
    <cellStyle name="Link" xfId="255" builtinId="8" hidden="1"/>
    <cellStyle name="Link" xfId="247" builtinId="8" hidden="1"/>
    <cellStyle name="Link" xfId="239" builtinId="8" hidden="1"/>
    <cellStyle name="Link" xfId="231"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5" builtinId="8" hidden="1"/>
    <cellStyle name="Link" xfId="227" builtinId="8" hidden="1"/>
    <cellStyle name="Link" xfId="223" builtinId="8" hidden="1"/>
    <cellStyle name="Link" xfId="207" builtinId="8" hidden="1"/>
    <cellStyle name="Link" xfId="191" builtinId="8" hidden="1"/>
    <cellStyle name="Link" xfId="175" builtinId="8" hidden="1"/>
    <cellStyle name="Link" xfId="159" builtinId="8" hidden="1"/>
    <cellStyle name="Link" xfId="143" builtinId="8" hidden="1"/>
    <cellStyle name="Link" xfId="127" builtinId="8" hidden="1"/>
    <cellStyle name="Link" xfId="111" builtinId="8" hidden="1"/>
    <cellStyle name="Link" xfId="45"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79" builtinId="8" hidden="1"/>
    <cellStyle name="Link" xfId="47"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5" builtinId="8" hidden="1"/>
    <cellStyle name="Link" xfId="7" builtinId="8" hidden="1"/>
    <cellStyle name="Link" xfId="9" builtinId="8" hidden="1"/>
    <cellStyle name="Link" xfId="3" builtinId="8" hidden="1"/>
    <cellStyle name="Link" xfId="1" builtinId="8" hidden="1"/>
    <cellStyle name="Link 2" xfId="529"/>
    <cellStyle name="Linked Cell" xfId="526"/>
    <cellStyle name="Neutral 2" xfId="514"/>
    <cellStyle name="Normal 2" xfId="539"/>
    <cellStyle name="Normal 3" xfId="531"/>
    <cellStyle name="Normal 3 2" xfId="541"/>
    <cellStyle name="Note" xfId="515"/>
    <cellStyle name="Note 2" xfId="535"/>
    <cellStyle name="Note 2 2" xfId="558"/>
    <cellStyle name="Note 2 3" xfId="561"/>
    <cellStyle name="Note 2 4" xfId="564"/>
    <cellStyle name="Note 3" xfId="548"/>
    <cellStyle name="Standard" xfId="0" builtinId="0"/>
    <cellStyle name="Standard 2" xfId="465"/>
    <cellStyle name="Standard 5" xfId="540"/>
    <cellStyle name="Standard_05_Benchmark" xfId="518"/>
    <cellStyle name="Standard_Questions-Results-Report-ActionPlan-BestPractice_DE_2010-06-17a" xfId="530"/>
    <cellStyle name="Title" xfId="519"/>
    <cellStyle name="Total" xfId="520"/>
    <cellStyle name="Total 2" xfId="537"/>
    <cellStyle name="Total 2 2" xfId="560"/>
    <cellStyle name="Total 2 3" xfId="563"/>
    <cellStyle name="Total 2 4" xfId="566"/>
    <cellStyle name="Total 3" xfId="543"/>
    <cellStyle name="Überschrift 5" xfId="525"/>
    <cellStyle name="Warnender Text 2" xfId="527"/>
  </cellStyles>
  <dxfs count="213">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outline val="0"/>
        <shadow val="0"/>
        <vertAlign val="baseline"/>
        <sz val="10"/>
        <color auto="1"/>
        <name val="Calibri"/>
        <scheme val="none"/>
      </font>
    </dxf>
    <dxf>
      <font>
        <outline val="0"/>
        <shadow val="0"/>
        <vertAlign val="baseline"/>
        <sz val="10"/>
        <color auto="1"/>
        <name val="Calibri"/>
        <scheme val="none"/>
      </font>
    </dxf>
    <dxf>
      <font>
        <outline val="0"/>
        <shadow val="0"/>
        <vertAlign val="baseline"/>
        <sz val="10"/>
        <color auto="1"/>
        <name val="Calibri"/>
        <scheme val="none"/>
      </font>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2"/>
        <color auto="1"/>
        <name val="Porsche News Gothic"/>
        <scheme val="none"/>
      </font>
      <fill>
        <patternFill patternType="solid">
          <fgColor indexed="64"/>
          <bgColor indexed="9"/>
        </patternFill>
      </fill>
    </dxf>
    <dxf>
      <font>
        <b val="0"/>
        <i val="0"/>
        <strike val="0"/>
        <condense val="0"/>
        <extend val="0"/>
        <outline val="0"/>
        <shadow val="0"/>
        <u val="none"/>
        <vertAlign val="baseline"/>
        <sz val="10"/>
        <color indexed="8"/>
        <name val="Arial"/>
        <scheme val="none"/>
      </font>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top"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indexed="8"/>
        <name val="Calibri"/>
        <scheme val="minor"/>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54818597076"/>
          <c:y val="0.91089108910891092"/>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3861386138613861E-2"/>
          <c:w val="0.44108300044385262"/>
          <c:h val="0.81993399339933992"/>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(ISA5)'!$O$35:$O$53</c:f>
              <c:strCache>
                <c:ptCount val="19"/>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 Protection - Physical and Environmental Security (na)</c:v>
                </c:pt>
                <c:pt idx="16">
                  <c:v>8.2 Prototype Protection - Organizational Requirements (na)</c:v>
                </c:pt>
                <c:pt idx="17">
                  <c:v>8.3 Prototype Protection - Handling of vehicles, components and parts (na)</c:v>
                </c:pt>
                <c:pt idx="18">
                  <c:v>8.4 Prototype Protection - Requirements for trial vehicles (na)</c:v>
                </c:pt>
              </c:strCache>
            </c:strRef>
          </c:cat>
          <c:val>
            <c:numRef>
              <c:f>'Results (ISA5)'!$N$35:$N$54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(ISA5)'!$O$35:$O$53</c:f>
              <c:strCache>
                <c:ptCount val="19"/>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Prototype Protection - Physical and Environmental Security (na)</c:v>
                </c:pt>
                <c:pt idx="16">
                  <c:v>8.2 Prototype Protection - Organizational Requirements (na)</c:v>
                </c:pt>
                <c:pt idx="17">
                  <c:v>8.3 Prototype Protection - Handling of vehicles, components and parts (na)</c:v>
                </c:pt>
                <c:pt idx="18">
                  <c:v>8.4 Prototype Protection - Requirements for trial vehicles (na)</c:v>
                </c:pt>
              </c:strCache>
            </c:strRef>
          </c:cat>
          <c:val>
            <c:numRef>
              <c:f>'Results (ISA5)'!$M$35:$M$54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nchor="t" anchorCtr="1"/>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54818597076"/>
          <c:y val="0.93069306930693074"/>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814603858142532"/>
          <c:y val="0.13534046339445663"/>
          <c:w val="0.48604500749012097"/>
          <c:h val="0.69324786782604553"/>
        </c:manualLayout>
      </c:layout>
      <c:radarChart>
        <c:radarStyle val="filled"/>
        <c:varyColors val="0"/>
        <c:ser>
          <c:idx val="0"/>
          <c:order val="0"/>
          <c:tx>
            <c:strRef>
              <c:f>'Results (ISA4)'!$H$16</c:f>
              <c:strCache>
                <c:ptCount val="1"/>
                <c:pt idx="0">
                  <c:v>Result</c:v>
                </c:pt>
              </c:strCache>
            </c:strRef>
          </c:tx>
          <c:spPr>
            <a:solidFill>
              <a:srgbClr val="99CCFF"/>
            </a:solidFill>
            <a:ln w="12700">
              <a:solidFill>
                <a:srgbClr val="000000"/>
              </a:solidFill>
              <a:prstDash val="solid"/>
            </a:ln>
          </c:spPr>
          <c:cat>
            <c:strRef>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f>'Results (ISA4)'!$N$19:$N$34</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E29-483A-B3D7-2A48BB1BC371}"/>
            </c:ext>
          </c:extLst>
        </c:ser>
        <c:ser>
          <c:idx val="1"/>
          <c:order val="1"/>
          <c:tx>
            <c:strRef>
              <c:f>'Results (ISA4)'!$G$16</c:f>
              <c:strCache>
                <c:ptCount val="1"/>
                <c:pt idx="0">
                  <c:v>Target maturity level</c:v>
                </c:pt>
              </c:strCache>
            </c:strRef>
          </c:tx>
          <c:spPr>
            <a:noFill/>
            <a:ln w="25400">
              <a:solidFill>
                <a:srgbClr val="339966"/>
              </a:solidFill>
              <a:prstDash val="solid"/>
            </a:ln>
          </c:spPr>
          <c:cat>
            <c:strRef>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f>'Results (ISA4)'!$M$19:$M$34</c:f>
              <c:numCache>
                <c:formatCode>0.00</c:formatCode>
                <c:ptCount val="1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numCache>
            </c:numRef>
          </c:val>
          <c:extLst>
            <c:ext xmlns:c16="http://schemas.microsoft.com/office/drawing/2014/chart" uri="{C3380CC4-5D6E-409C-BE32-E72D297353CC}">
              <c16:uniqueId val="{00000001-6E29-483A-B3D7-2A48BB1BC371}"/>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6357159696355303"/>
          <c:y val="0.89986013653055263"/>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6991350</xdr:colOff>
      <xdr:row>0</xdr:row>
      <xdr:rowOff>647700</xdr:rowOff>
    </xdr:to>
    <xdr:pic>
      <xdr:nvPicPr>
        <xdr:cNvPr id="4" name="Picture 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352425</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1200150</xdr:colOff>
      <xdr:row>0</xdr:row>
      <xdr:rowOff>104775</xdr:rowOff>
    </xdr:from>
    <xdr:to>
      <xdr:col>7</xdr:col>
      <xdr:colOff>657225</xdr:colOff>
      <xdr:row>0</xdr:row>
      <xdr:rowOff>666750</xdr:rowOff>
    </xdr:to>
    <xdr:pic>
      <xdr:nvPicPr>
        <xdr:cNvPr id="5" name="Picture 1">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81500" y="10477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257174</xdr:colOff>
      <xdr:row>6</xdr:row>
      <xdr:rowOff>66674</xdr:rowOff>
    </xdr:from>
    <xdr:to>
      <xdr:col>7</xdr:col>
      <xdr:colOff>657224</xdr:colOff>
      <xdr:row>9</xdr:row>
      <xdr:rowOff>295274</xdr:rowOff>
    </xdr:to>
    <xdr:graphicFrame macro="">
      <xdr:nvGraphicFramePr>
        <xdr:cNvPr id="4" name="Diagramm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1171575</xdr:colOff>
      <xdr:row>12</xdr:row>
      <xdr:rowOff>47625</xdr:rowOff>
    </xdr:from>
    <xdr:to>
      <xdr:col>6</xdr:col>
      <xdr:colOff>533400</xdr:colOff>
      <xdr:row>12</xdr:row>
      <xdr:rowOff>476249</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2925" y="6962775"/>
          <a:ext cx="2076450" cy="4286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1190625</xdr:colOff>
      <xdr:row>0</xdr:row>
      <xdr:rowOff>114300</xdr:rowOff>
    </xdr:from>
    <xdr:to>
      <xdr:col>7</xdr:col>
      <xdr:colOff>647700</xdr:colOff>
      <xdr:row>0</xdr:row>
      <xdr:rowOff>676275</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3837214</xdr:colOff>
      <xdr:row>2</xdr:row>
      <xdr:rowOff>103415</xdr:rowOff>
    </xdr:to>
    <xdr:pic>
      <xdr:nvPicPr>
        <xdr:cNvPr id="12" name="Picture 1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00100"/>
          <a:ext cx="3837214" cy="1344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mwgroup.sharepoint.com/sites/TeamISM/Freigegebene%20Dokumente/General/TISAX@BMW/Arbeitsversion%20VDA%20ISA%205/Kopie%20von%20VDA-ISA_Arbeitsversion_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nx.com/Users/immo.wehrenberg/AppData/Local/Microsoft/Windows/INetCache/Content.Outlook/VX6BW20C/VDA_ISA_5_v2020_02_21_New_Structure_3_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enx.com/Users/immo.wehrenberg/Documents/VDA-ISA_Arbeitsversion_5-x-x%20da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Deckblatt"/>
      <sheetName val="Reifegrade"/>
      <sheetName val="Definitionen"/>
      <sheetName val="Informationssicherheit"/>
      <sheetName val="Prototypenschutz"/>
      <sheetName val="Datenschutz"/>
      <sheetName val="Ergebnisse (ISA5)"/>
      <sheetName val="Ergebnisse (ISA4)"/>
      <sheetName val="Beispiele KPI"/>
      <sheetName val="Lizenz"/>
      <sheetName val="Änderungshistori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Reifegrade"/>
      <sheetName val="Deckblatt"/>
      <sheetName val="Ergebnisse (ISA4 - ISO27001)"/>
      <sheetName val="Ergebnisse (ISA5)"/>
      <sheetName val="Informationssicherheit"/>
      <sheetName val="Datenschutz"/>
      <sheetName val="Prototypenschutz"/>
      <sheetName val="KPIs"/>
      <sheetName val="Beispiele"/>
      <sheetName val="Glossar"/>
      <sheetName val="Lizenz"/>
      <sheetName val="Änderungshistorie"/>
      <sheetName val="Hinweise"/>
      <sheetName val="V5 - VDA ISA Overview"/>
      <sheetName val="Maßnahmenbehandlungs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fegrade"/>
      <sheetName val="Deckblatt"/>
      <sheetName val="Ergebnisse (ISA4 - ISO27001)"/>
      <sheetName val="Ergebnisse (ISA5)"/>
      <sheetName val="Informationssicherheit"/>
      <sheetName val="Datenschutz"/>
      <sheetName val="Prototypenschutz"/>
      <sheetName val="KPIs"/>
      <sheetName val="Glossar"/>
      <sheetName val="Beispiele"/>
      <sheetName val="Lizenz"/>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id="7" name="Tabelle68" displayName="Tabelle68" ref="B2:H23" totalsRowShown="0" headerRowDxfId="212" dataDxfId="211">
  <autoFilter ref="B2:H23"/>
  <tableColumns count="7">
    <tableColumn id="1" name=" " dataDxfId="210"/>
    <tableColumn id="2" name="Maturity level 0" dataDxfId="209"/>
    <tableColumn id="3" name="Maturity level 1" dataDxfId="208"/>
    <tableColumn id="4" name="Maturity level 2" dataDxfId="207"/>
    <tableColumn id="5" name="Maturity level 3" dataDxfId="206"/>
    <tableColumn id="6" name="Maturity level 4" dataDxfId="205"/>
    <tableColumn id="7" name="Maturity level 5" dataDxfId="204"/>
  </tableColumns>
  <tableStyleInfo showFirstColumn="0" showLastColumn="0" showRowStripes="1" showColumnStripes="0"/>
</table>
</file>

<file path=xl/tables/table2.xml><?xml version="1.0" encoding="utf-8"?>
<table xmlns="http://schemas.openxmlformats.org/spreadsheetml/2006/main" id="1" name="Tabelle6" displayName="Tabelle6" ref="B15:E39" totalsRowShown="0" headerRowDxfId="203" dataDxfId="202">
  <autoFilter ref="B15:E39"/>
  <tableColumns count="4">
    <tableColumn id="1" name="Term" dataDxfId="201"/>
    <tableColumn id="2" name="Abbreviation" dataDxfId="200"/>
    <tableColumn id="3" name="Explanation" dataDxfId="199"/>
    <tableColumn id="4" name="Examples" dataDxfId="198"/>
  </tableColumns>
  <tableStyleInfo showFirstColumn="0" showLastColumn="0" showRowStripes="1" showColumnStripes="0"/>
</table>
</file>

<file path=xl/tables/table3.xml><?xml version="1.0" encoding="utf-8"?>
<table xmlns="http://schemas.openxmlformats.org/spreadsheetml/2006/main" id="5" name="Tabelle9" displayName="Tabelle9" ref="B2:E12" totalsRowShown="0" headerRowDxfId="197">
  <autoFilter ref="B2:E12"/>
  <tableColumns count="4">
    <tableColumn id="1" name="Term" dataDxfId="196"/>
    <tableColumn id="2" name=" " dataDxfId="195"/>
    <tableColumn id="3" name="Explanation" dataDxfId="194"/>
    <tableColumn id="4" name="Examples" dataDxfId="193"/>
  </tableColumns>
  <tableStyleInfo showFirstColumn="0" showLastColumn="0" showRowStripes="1" showColumnStripes="0"/>
</table>
</file>

<file path=xl/tables/table4.xml><?xml version="1.0" encoding="utf-8"?>
<table xmlns="http://schemas.openxmlformats.org/spreadsheetml/2006/main" id="2" name="ISMS_Checkliste" displayName="ISMS_Checkliste" ref="A2:AB142" totalsRowShown="0" headerRowDxfId="163" dataDxfId="162">
  <autoFilter ref="A2:AB142"/>
  <sortState ref="A3:AB142">
    <sortCondition ref="D2:D142"/>
  </sortState>
  <tableColumns count="28">
    <tableColumn id="5" name="Row_Format" dataDxfId="161">
      <calculatedColumnFormula>IF(AND($B3&lt;&gt;"",$D$3="1",NOT(ISBLANK($D3))),"header",IF(AND($B3&lt;&gt;"",$D$3&lt;&gt;"1",NOT(ISBLANK($D3))),"blank",IF(AND($B3&lt;&gt;"",$C$3="01",NOT(ISBLANK($C3))),"header",IF(AND($B3&lt;&gt;"",$C$3&lt;&gt;"01",NOT(ISBLANK($C3))),"blank",IF(AND($B3&lt;&gt;"",$C$3&lt;&gt;"01",NOT(ISBLANK($C3))),"blank",IF(AND($D$3="1",ISBLANK($D3),ISBLANK($B3)),"blank","control"))))))</calculatedColumnFormula>
    </tableColumn>
    <tableColumn id="6" name="Is_Title?" dataDxfId="160"/>
    <tableColumn id="7" name="ISA Classic" dataDxfId="159"/>
    <tableColumn id="9" name="ISA New" dataDxfId="158"/>
    <tableColumn id="8" name="Maturity level" dataDxfId="157"/>
    <tableColumn id="28" name="Implementation description" dataDxfId="156"/>
    <tableColumn id="2" name="Reference Documentation" dataDxfId="155"/>
    <tableColumn id="1" name="Findings/Result" dataDxfId="154"/>
    <tableColumn id="10" name="Control question" dataDxfId="153"/>
    <tableColumn id="14" name="Objective" dataDxfId="152"/>
    <tableColumn id="30" name="Requirements_x000a_(must)" dataDxfId="151"/>
    <tableColumn id="11" name="Requirements_x000a_(should)" dataDxfId="150"/>
    <tableColumn id="31" name="Additional requirements_x000a_for high protection needs" dataDxfId="149"/>
    <tableColumn id="32" name="Additional requirements_x000a_for very high protection needs" dataDxfId="148"/>
    <tableColumn id="12" name="Addressed protection objectives" dataDxfId="147"/>
    <tableColumn id="13" name="Usual person responsible for process implementation" dataDxfId="146"/>
    <tableColumn id="3" name="Reference to other standards" dataDxfId="145"/>
    <tableColumn id="16" name="Measures/recommendations" dataDxfId="144"/>
    <tableColumn id="17" name="Date of assessment" dataDxfId="143"/>
    <tableColumn id="18" name="Date of _x000a_completion" dataDxfId="142"/>
    <tableColumn id="19" name="Responsible  department" dataDxfId="141"/>
    <tableColumn id="20" name="Contact" dataDxfId="140"/>
    <tableColumn id="21" name="Further information" dataDxfId="139"/>
    <tableColumn id="22" name="Support:_x000a_Examples “Normal protection need”" dataDxfId="138"/>
    <tableColumn id="23" name="Support:_x000a_Examples “High protection need”" dataDxfId="137"/>
    <tableColumn id="25" name="Support:_x000a_Examples “Very high protection need”" dataDxfId="136"/>
    <tableColumn id="26" name="Possible questions (examples, not mandatory)" dataDxfId="135"/>
    <tableColumn id="27" name="Possible evidence (not mandatory)" dataDxfId="134"/>
  </tableColumns>
  <tableStyleInfo showFirstColumn="0" showLastColumn="0" showRowStripes="1" showColumnStripes="0"/>
</table>
</file>

<file path=xl/tables/table5.xml><?xml version="1.0" encoding="utf-8"?>
<table xmlns="http://schemas.openxmlformats.org/spreadsheetml/2006/main" id="3" name="ISMS_Checkliste4" displayName="ISMS_Checkliste4" ref="A2:AB30" totalsRowShown="0" headerRowDxfId="110" dataDxfId="109">
  <autoFilter ref="A2:AB30"/>
  <sortState ref="A3:AB30">
    <sortCondition ref="D2:D30"/>
  </sortState>
  <tableColumns count="28">
    <tableColumn id="5" name="Row_Format" dataDxfId="108">
      <calculatedColumnFormula>IF(AND($B3="x",$D$3="1",NOT(ISBLANK($D3))),"header",IF(AND($B3="x",$D$3&lt;&gt;"1",NOT(ISBLANK($D3))),"blank",IF(AND($B3="x",$C$3="01",NOT(ISBLANK($C3))),"header",IF(AND($B3="x",$C$3&lt;&gt;"01",NOT(ISBLANK($C3))),"blank",IF(AND($B3="x",$C$3&lt;&gt;"01",NOT(ISBLANK($C3))),"blank",IF(AND($D$3="1",ISBLANK($D3),ISBLANK($B3)),"blank","control"))))))</calculatedColumnFormula>
    </tableColumn>
    <tableColumn id="6" name="Is_Title?" dataDxfId="107"/>
    <tableColumn id="7" name="ISA Classic" dataDxfId="106"/>
    <tableColumn id="9" name="ISA New" dataDxfId="105"/>
    <tableColumn id="8" name="Maturity level" dataDxfId="104"/>
    <tableColumn id="28" name="Implementation description" dataDxfId="103"/>
    <tableColumn id="2" name="Reference Documentation" dataDxfId="102"/>
    <tableColumn id="1" name="Findings/Result" dataDxfId="101"/>
    <tableColumn id="10" name="Control question" dataDxfId="100"/>
    <tableColumn id="14" name="Objective" dataDxfId="99"/>
    <tableColumn id="30" name="Requirements_x000a_(must)" dataDxfId="98"/>
    <tableColumn id="11" name="Requirements_x000a_(should)" dataDxfId="97"/>
    <tableColumn id="31" name="Additional requirements_x000a_for vehicles classified as requiring protection" dataDxfId="96"/>
    <tableColumn id="12" name="Addressed protection objectives" dataDxfId="95"/>
    <tableColumn id="13" name="Usual person responsible for process implementation " dataDxfId="94"/>
    <tableColumn id="4" name="Reference to other standards" dataDxfId="93"/>
    <tableColumn id="16" name="Measures/recommendations" dataDxfId="92"/>
    <tableColumn id="17" name="Date of detection" dataDxfId="91"/>
    <tableColumn id="18" name="Date of completion" dataDxfId="90"/>
    <tableColumn id="19" name="Responsible department" dataDxfId="89"/>
    <tableColumn id="20" name="Contact" dataDxfId="88"/>
    <tableColumn id="21" name="Further information" dataDxfId="87"/>
    <tableColumn id="22" name="Support:_x000a_Examples “Normal protection need”" dataDxfId="86"/>
    <tableColumn id="23" name="Support:_x000a_Examples “High protection need”" dataDxfId="85"/>
    <tableColumn id="24" name="Support:_x000a_Examples “Very high protection need”" dataDxfId="84"/>
    <tableColumn id="25" name="Possible questions (examples, not mandatory)" dataDxfId="83"/>
    <tableColumn id="26" name="Possible evidence (not mandatory)" dataDxfId="82"/>
    <tableColumn id="27" name="Column4" dataDxfId="81"/>
  </tableColumns>
  <tableStyleInfo showFirstColumn="0" showLastColumn="0" showRowStripes="1" showColumnStripes="0"/>
</table>
</file>

<file path=xl/tables/table6.xml><?xml version="1.0" encoding="utf-8"?>
<table xmlns="http://schemas.openxmlformats.org/spreadsheetml/2006/main" id="4" name="ISMS_Checkliste45" displayName="ISMS_Checkliste45" ref="A2:X7" totalsRowShown="0" headerRowDxfId="67" dataDxfId="66">
  <sortState ref="A3:Y140">
    <sortCondition ref="C2:C140"/>
  </sortState>
  <tableColumns count="24">
    <tableColumn id="5" name="Row_Format" dataDxfId="65">
      <calculatedColumnFormula>IF(AND($B3&lt;&gt;"",$D$3="24",NOT(ISBLANK($D3))),"header",IF(AND($B3&lt;&gt;"",$D$3&lt;&gt;"24",NOT(ISBLANK($D3))),"blank",IF(AND($B3&lt;&gt;"",$C$3="24",NOT(ISBLANK($C3))),"header",IF(AND($B3&lt;&gt;"",$C$3&lt;&gt;"24",NOT(ISBLANK($C3))),"blank",IF(AND($B3&lt;&gt;"",$C$3&lt;&gt;"24",NOT(ISBLANK($C3))),"blank",IF(AND($D$3="24",ISBLANK($D3),ISBLANK($B3)),"blank","control"))))))</calculatedColumnFormula>
    </tableColumn>
    <tableColumn id="6" name="Is_Title?" dataDxfId="64"/>
    <tableColumn id="7" name="ISA Classic" dataDxfId="63"/>
    <tableColumn id="9" name="ISA New" dataDxfId="62"/>
    <tableColumn id="8" name="Assessment" dataDxfId="61"/>
    <tableColumn id="28" name="Implementation description" dataDxfId="60"/>
    <tableColumn id="2" name="Reference Documentation" dataDxfId="59"/>
    <tableColumn id="1" name="Findings/Result" dataDxfId="58"/>
    <tableColumn id="10" name="Control question" dataDxfId="57"/>
    <tableColumn id="14" name="Requirements" dataDxfId="56"/>
    <tableColumn id="30" name=" " dataDxfId="55"/>
    <tableColumn id="11" name="  " dataDxfId="54"/>
    <tableColumn id="13" name="Usual person responsible for process implementation " dataDxfId="53"/>
    <tableColumn id="3" name="Measures/recommendations" dataDxfId="52"/>
    <tableColumn id="4" name="Date of detection" dataDxfId="51"/>
    <tableColumn id="17" name="Date of completion" dataDxfId="50"/>
    <tableColumn id="18" name="Responsible department" dataDxfId="49"/>
    <tableColumn id="19" name="Contact" dataDxfId="48"/>
    <tableColumn id="15" name="Further information" dataDxfId="47"/>
    <tableColumn id="26" name="Support:_x000a_Examples “Normal protection need”" dataDxfId="46"/>
    <tableColumn id="27" name="Support:_x000a_Examples “High protection need”" dataDxfId="45"/>
    <tableColumn id="12" name="Support:_x000a_Examples “Very high protection need”" dataDxfId="44"/>
    <tableColumn id="16" name="Possible questions (examples, not mandatory)" dataDxfId="43"/>
    <tableColumn id="20" name="Possible evidence (not mandatory)" dataDxfId="42"/>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8"/>
  <sheetViews>
    <sheetView tabSelected="1" zoomScaleNormal="100" workbookViewId="0"/>
  </sheetViews>
  <sheetFormatPr baseColWidth="10" defaultColWidth="9.140625" defaultRowHeight="12.75" x14ac:dyDescent="0.2"/>
  <cols>
    <col min="1" max="1" width="1.7109375" style="57" customWidth="1"/>
    <col min="2" max="2" width="110.7109375" style="53" customWidth="1"/>
    <col min="3" max="3" width="1.7109375" style="57" customWidth="1"/>
    <col min="4" max="16384" width="9.140625" style="54"/>
  </cols>
  <sheetData>
    <row r="1" spans="1:3" s="52" customFormat="1" ht="66.75" customHeight="1" x14ac:dyDescent="0.2">
      <c r="A1" s="51"/>
      <c r="B1" s="345" t="s">
        <v>0</v>
      </c>
      <c r="C1" s="51"/>
    </row>
    <row r="2" spans="1:3" ht="21.75" customHeight="1" x14ac:dyDescent="0.2">
      <c r="A2" s="51"/>
      <c r="C2" s="51"/>
    </row>
    <row r="3" spans="1:3" ht="51" x14ac:dyDescent="0.2">
      <c r="A3" s="51"/>
      <c r="B3" s="56" t="s">
        <v>1351</v>
      </c>
      <c r="C3" s="51"/>
    </row>
    <row r="4" spans="1:3" x14ac:dyDescent="0.2">
      <c r="A4" s="51"/>
      <c r="C4" s="51"/>
    </row>
    <row r="5" spans="1:3" ht="63.75" x14ac:dyDescent="0.2">
      <c r="B5" s="56" t="s">
        <v>1352</v>
      </c>
    </row>
    <row r="7" spans="1:3" ht="51" x14ac:dyDescent="0.2">
      <c r="B7" s="410" t="s">
        <v>1372</v>
      </c>
    </row>
    <row r="8" spans="1:3" x14ac:dyDescent="0.2">
      <c r="B8" s="56"/>
    </row>
    <row r="9" spans="1:3" ht="76.5" x14ac:dyDescent="0.2">
      <c r="B9" s="410" t="s">
        <v>1317</v>
      </c>
    </row>
    <row r="10" spans="1:3" x14ac:dyDescent="0.2">
      <c r="B10" s="56"/>
    </row>
    <row r="11" spans="1:3" ht="38.25" x14ac:dyDescent="0.2">
      <c r="B11" s="410" t="s">
        <v>1318</v>
      </c>
    </row>
    <row r="12" spans="1:3" x14ac:dyDescent="0.2">
      <c r="B12" s="56"/>
    </row>
    <row r="13" spans="1:3" ht="102" x14ac:dyDescent="0.2">
      <c r="B13" s="410" t="s">
        <v>1379</v>
      </c>
    </row>
    <row r="14" spans="1:3" x14ac:dyDescent="0.2">
      <c r="B14" s="56"/>
    </row>
    <row r="15" spans="1:3" ht="63.75" x14ac:dyDescent="0.2">
      <c r="B15" s="410" t="s">
        <v>1373</v>
      </c>
    </row>
    <row r="16" spans="1:3" x14ac:dyDescent="0.2">
      <c r="B16" s="56"/>
    </row>
    <row r="17" spans="1:3" ht="38.25" x14ac:dyDescent="0.2">
      <c r="A17" s="51"/>
      <c r="B17" s="410" t="s">
        <v>1319</v>
      </c>
      <c r="C17" s="51"/>
    </row>
    <row r="18" spans="1:3" x14ac:dyDescent="0.2">
      <c r="B18" s="56"/>
    </row>
    <row r="19" spans="1:3" ht="89.25" x14ac:dyDescent="0.2">
      <c r="B19" s="410" t="s">
        <v>1374</v>
      </c>
    </row>
    <row r="20" spans="1:3" s="369" customFormat="1" x14ac:dyDescent="0.2">
      <c r="A20" s="367"/>
      <c r="B20" s="368"/>
      <c r="C20" s="367"/>
    </row>
    <row r="21" spans="1:3" s="369" customFormat="1" ht="89.25" x14ac:dyDescent="0.2">
      <c r="A21" s="370"/>
      <c r="B21" s="410" t="s">
        <v>1375</v>
      </c>
      <c r="C21" s="370"/>
    </row>
    <row r="22" spans="1:3" x14ac:dyDescent="0.2">
      <c r="B22" s="56"/>
    </row>
    <row r="23" spans="1:3" ht="63.75" x14ac:dyDescent="0.2">
      <c r="B23" s="410" t="s">
        <v>1376</v>
      </c>
    </row>
    <row r="24" spans="1:3" x14ac:dyDescent="0.2">
      <c r="B24" s="56"/>
    </row>
    <row r="25" spans="1:3" ht="25.5" x14ac:dyDescent="0.2">
      <c r="A25" s="58"/>
      <c r="B25" s="410" t="s">
        <v>1377</v>
      </c>
      <c r="C25" s="58"/>
    </row>
    <row r="26" spans="1:3" x14ac:dyDescent="0.2">
      <c r="A26" s="58"/>
      <c r="B26" s="56"/>
      <c r="C26" s="58"/>
    </row>
    <row r="27" spans="1:3" ht="25.5" x14ac:dyDescent="0.2">
      <c r="B27" s="410" t="s">
        <v>1378</v>
      </c>
    </row>
    <row r="28" spans="1:3" ht="89.25" x14ac:dyDescent="0.2">
      <c r="B28" s="56" t="s">
        <v>1353</v>
      </c>
    </row>
    <row r="29" spans="1:3" ht="38.25" x14ac:dyDescent="0.2">
      <c r="B29" s="56" t="s">
        <v>1346</v>
      </c>
    </row>
    <row r="30" spans="1:3" x14ac:dyDescent="0.2">
      <c r="B30" s="56"/>
    </row>
    <row r="31" spans="1:3" x14ac:dyDescent="0.2">
      <c r="B31" s="56"/>
    </row>
    <row r="32" spans="1:3" x14ac:dyDescent="0.2">
      <c r="B32" s="56"/>
    </row>
    <row r="33" spans="1:3" x14ac:dyDescent="0.2">
      <c r="B33" s="56"/>
    </row>
    <row r="41" spans="1:3" x14ac:dyDescent="0.2">
      <c r="A41" s="344"/>
      <c r="C41" s="344"/>
    </row>
    <row r="47" spans="1:3" x14ac:dyDescent="0.2">
      <c r="A47" s="344"/>
      <c r="C47" s="344"/>
    </row>
    <row r="61" spans="1:3" x14ac:dyDescent="0.2">
      <c r="A61" s="344"/>
      <c r="C61" s="344"/>
    </row>
    <row r="88" spans="1:3" x14ac:dyDescent="0.2">
      <c r="A88" s="58"/>
      <c r="C88" s="58"/>
    </row>
    <row r="98" spans="1:3" x14ac:dyDescent="0.2">
      <c r="A98" s="58"/>
      <c r="C98" s="58"/>
    </row>
  </sheetData>
  <pageMargins left="0.7" right="0.7" top="0.78740157499999996" bottom="0.78740157499999996"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7"/>
  <sheetViews>
    <sheetView workbookViewId="0">
      <pane xSplit="1" topLeftCell="B1" activePane="topRight" state="frozen"/>
      <selection pane="topRight"/>
    </sheetView>
  </sheetViews>
  <sheetFormatPr baseColWidth="10" defaultColWidth="11.28515625" defaultRowHeight="15" x14ac:dyDescent="0.25"/>
  <cols>
    <col min="1" max="1" width="23.28515625" style="359" customWidth="1"/>
    <col min="2" max="5" width="25.7109375" style="192" customWidth="1"/>
    <col min="6" max="6" width="25.7109375" style="193" customWidth="1"/>
    <col min="7" max="17" width="25.7109375" style="192" customWidth="1"/>
    <col min="18" max="18" width="10.28515625" style="192" customWidth="1"/>
    <col min="19" max="41" width="25.7109375" style="190" customWidth="1"/>
    <col min="42" max="46" width="11.28515625" style="2"/>
    <col min="47" max="16384" width="11.28515625" style="190"/>
  </cols>
  <sheetData>
    <row r="1" spans="1:41" ht="62.25" customHeight="1" x14ac:dyDescent="0.25">
      <c r="A1" s="316"/>
      <c r="B1" s="462" t="s">
        <v>806</v>
      </c>
      <c r="C1" s="463"/>
      <c r="D1" s="463"/>
      <c r="E1" s="346"/>
      <c r="F1" s="347"/>
      <c r="G1" s="346"/>
      <c r="H1" s="346"/>
      <c r="I1" s="346"/>
      <c r="J1" s="346"/>
      <c r="K1" s="346"/>
      <c r="L1" s="346"/>
      <c r="M1" s="346"/>
      <c r="N1" s="346"/>
      <c r="O1" s="346"/>
      <c r="P1" s="346"/>
      <c r="Q1" s="346"/>
      <c r="R1" s="346"/>
      <c r="S1" s="54"/>
      <c r="T1" s="54"/>
      <c r="U1" s="54"/>
      <c r="V1" s="54"/>
      <c r="W1" s="54"/>
      <c r="X1" s="54"/>
      <c r="Y1" s="54"/>
      <c r="Z1" s="54"/>
      <c r="AA1" s="54"/>
      <c r="AB1" s="54"/>
      <c r="AC1" s="54"/>
      <c r="AD1" s="54"/>
      <c r="AE1" s="54"/>
      <c r="AF1" s="54"/>
      <c r="AG1" s="54"/>
      <c r="AH1" s="54"/>
      <c r="AI1" s="54"/>
      <c r="AJ1" s="54"/>
      <c r="AK1" s="54"/>
      <c r="AL1" s="54"/>
      <c r="AM1" s="54"/>
      <c r="AN1" s="54"/>
      <c r="AO1" s="54"/>
    </row>
    <row r="2" spans="1:41" x14ac:dyDescent="0.25">
      <c r="A2" s="348"/>
      <c r="B2" s="349"/>
      <c r="C2" s="349"/>
      <c r="D2" s="349"/>
      <c r="E2" s="349"/>
      <c r="F2" s="350"/>
      <c r="G2" s="349"/>
      <c r="H2" s="349"/>
      <c r="I2" s="349"/>
      <c r="J2" s="349"/>
      <c r="K2" s="349"/>
      <c r="L2" s="349"/>
      <c r="M2" s="349"/>
      <c r="N2" s="349"/>
      <c r="O2" s="349"/>
      <c r="P2" s="349"/>
      <c r="Q2" s="349"/>
      <c r="R2" s="351"/>
      <c r="S2" s="348"/>
      <c r="T2" s="348"/>
      <c r="U2" s="348"/>
      <c r="V2" s="348"/>
      <c r="W2" s="348"/>
      <c r="X2" s="348"/>
      <c r="Y2" s="348"/>
      <c r="Z2" s="348"/>
      <c r="AA2" s="348"/>
      <c r="AB2" s="348"/>
      <c r="AC2" s="348"/>
      <c r="AD2" s="348"/>
      <c r="AE2" s="348"/>
      <c r="AF2" s="348"/>
      <c r="AG2" s="348"/>
      <c r="AH2" s="348"/>
      <c r="AI2" s="348"/>
      <c r="AJ2" s="348"/>
      <c r="AK2" s="348"/>
      <c r="AL2" s="348"/>
      <c r="AM2" s="348"/>
      <c r="AN2" s="348"/>
      <c r="AO2" s="348"/>
    </row>
    <row r="3" spans="1:41" s="189" customFormat="1" ht="51" x14ac:dyDescent="0.25">
      <c r="A3" s="352" t="s">
        <v>1250</v>
      </c>
      <c r="B3" s="464" t="s">
        <v>807</v>
      </c>
      <c r="C3" s="460"/>
      <c r="D3" s="465" t="s">
        <v>808</v>
      </c>
      <c r="E3" s="465"/>
      <c r="F3" s="465"/>
      <c r="G3" s="460" t="s">
        <v>809</v>
      </c>
      <c r="H3" s="460"/>
      <c r="I3" s="460" t="s">
        <v>810</v>
      </c>
      <c r="J3" s="460"/>
      <c r="K3" s="465" t="s">
        <v>811</v>
      </c>
      <c r="L3" s="465"/>
      <c r="M3" s="460"/>
      <c r="N3" s="460" t="s">
        <v>812</v>
      </c>
      <c r="O3" s="460"/>
      <c r="P3" s="460" t="s">
        <v>813</v>
      </c>
      <c r="Q3" s="460"/>
      <c r="R3" s="170"/>
      <c r="S3" s="460" t="s">
        <v>814</v>
      </c>
      <c r="T3" s="460"/>
      <c r="U3" s="460" t="s">
        <v>815</v>
      </c>
      <c r="V3" s="460"/>
      <c r="W3" s="460" t="s">
        <v>816</v>
      </c>
      <c r="X3" s="460"/>
      <c r="Y3" s="460" t="s">
        <v>817</v>
      </c>
      <c r="Z3" s="460"/>
      <c r="AA3" s="461"/>
      <c r="AB3" s="460" t="s">
        <v>818</v>
      </c>
      <c r="AC3" s="460"/>
      <c r="AD3" s="461"/>
      <c r="AE3" s="461"/>
      <c r="AF3" s="460" t="s">
        <v>819</v>
      </c>
      <c r="AG3" s="460"/>
      <c r="AH3" s="465" t="s">
        <v>820</v>
      </c>
      <c r="AI3" s="460"/>
      <c r="AJ3" s="353" t="s">
        <v>821</v>
      </c>
      <c r="AK3" s="460" t="s">
        <v>822</v>
      </c>
      <c r="AL3" s="461"/>
      <c r="AM3" s="461"/>
      <c r="AN3" s="460" t="s">
        <v>823</v>
      </c>
      <c r="AO3" s="460"/>
    </row>
    <row r="4" spans="1:41" s="189" customFormat="1" ht="38.25" x14ac:dyDescent="0.25">
      <c r="A4" s="352" t="s">
        <v>1251</v>
      </c>
      <c r="B4" s="460" t="s">
        <v>824</v>
      </c>
      <c r="C4" s="460"/>
      <c r="D4" s="465" t="s">
        <v>825</v>
      </c>
      <c r="E4" s="465"/>
      <c r="F4" s="465"/>
      <c r="G4" s="460" t="s">
        <v>826</v>
      </c>
      <c r="H4" s="460"/>
      <c r="I4" s="460" t="s">
        <v>827</v>
      </c>
      <c r="J4" s="460"/>
      <c r="K4" s="465" t="s">
        <v>828</v>
      </c>
      <c r="L4" s="465"/>
      <c r="M4" s="460"/>
      <c r="N4" s="460" t="s">
        <v>829</v>
      </c>
      <c r="O4" s="460"/>
      <c r="P4" s="460" t="s">
        <v>830</v>
      </c>
      <c r="Q4" s="460"/>
      <c r="R4" s="170"/>
      <c r="S4" s="466" t="s">
        <v>831</v>
      </c>
      <c r="T4" s="466"/>
      <c r="U4" s="466" t="s">
        <v>832</v>
      </c>
      <c r="V4" s="466"/>
      <c r="W4" s="466" t="s">
        <v>833</v>
      </c>
      <c r="X4" s="466"/>
      <c r="Y4" s="460" t="s">
        <v>834</v>
      </c>
      <c r="Z4" s="460"/>
      <c r="AA4" s="170" t="s">
        <v>835</v>
      </c>
      <c r="AB4" s="460" t="s">
        <v>836</v>
      </c>
      <c r="AC4" s="460"/>
      <c r="AD4" s="460" t="s">
        <v>837</v>
      </c>
      <c r="AE4" s="460"/>
      <c r="AF4" s="460" t="s">
        <v>838</v>
      </c>
      <c r="AG4" s="460"/>
      <c r="AH4" s="465" t="s">
        <v>839</v>
      </c>
      <c r="AI4" s="460"/>
      <c r="AJ4" s="353" t="s">
        <v>840</v>
      </c>
      <c r="AK4" s="170" t="s">
        <v>841</v>
      </c>
      <c r="AL4" s="460" t="s">
        <v>842</v>
      </c>
      <c r="AM4" s="460"/>
      <c r="AN4" s="460" t="s">
        <v>843</v>
      </c>
      <c r="AO4" s="460"/>
    </row>
    <row r="5" spans="1:41" x14ac:dyDescent="0.25">
      <c r="A5" s="352" t="s">
        <v>844</v>
      </c>
      <c r="B5" s="354" t="s">
        <v>845</v>
      </c>
      <c r="C5" s="354" t="s">
        <v>846</v>
      </c>
      <c r="D5" s="354" t="s">
        <v>845</v>
      </c>
      <c r="E5" s="354" t="s">
        <v>845</v>
      </c>
      <c r="F5" s="355" t="s">
        <v>846</v>
      </c>
      <c r="G5" s="354" t="s">
        <v>845</v>
      </c>
      <c r="H5" s="354" t="s">
        <v>846</v>
      </c>
      <c r="I5" s="355" t="s">
        <v>845</v>
      </c>
      <c r="J5" s="355" t="s">
        <v>846</v>
      </c>
      <c r="K5" s="354" t="s">
        <v>845</v>
      </c>
      <c r="L5" s="354" t="s">
        <v>845</v>
      </c>
      <c r="M5" s="354" t="s">
        <v>846</v>
      </c>
      <c r="N5" s="354" t="s">
        <v>845</v>
      </c>
      <c r="O5" s="354" t="s">
        <v>846</v>
      </c>
      <c r="P5" s="355" t="s">
        <v>845</v>
      </c>
      <c r="Q5" s="354" t="s">
        <v>846</v>
      </c>
      <c r="R5" s="356"/>
      <c r="S5" s="354" t="s">
        <v>845</v>
      </c>
      <c r="T5" s="354" t="s">
        <v>845</v>
      </c>
      <c r="U5" s="354" t="s">
        <v>845</v>
      </c>
      <c r="V5" s="354" t="s">
        <v>846</v>
      </c>
      <c r="W5" s="354" t="s">
        <v>845</v>
      </c>
      <c r="X5" s="354" t="s">
        <v>846</v>
      </c>
      <c r="Y5" s="354" t="s">
        <v>845</v>
      </c>
      <c r="Z5" s="354" t="s">
        <v>846</v>
      </c>
      <c r="AA5" s="354" t="s">
        <v>845</v>
      </c>
      <c r="AB5" s="354" t="s">
        <v>845</v>
      </c>
      <c r="AC5" s="354" t="s">
        <v>846</v>
      </c>
      <c r="AD5" s="354" t="s">
        <v>845</v>
      </c>
      <c r="AE5" s="354" t="s">
        <v>846</v>
      </c>
      <c r="AF5" s="354" t="s">
        <v>845</v>
      </c>
      <c r="AG5" s="354" t="s">
        <v>846</v>
      </c>
      <c r="AH5" s="354" t="s">
        <v>845</v>
      </c>
      <c r="AI5" s="354" t="s">
        <v>846</v>
      </c>
      <c r="AJ5" s="354" t="s">
        <v>845</v>
      </c>
      <c r="AK5" s="354" t="s">
        <v>846</v>
      </c>
      <c r="AL5" s="354" t="s">
        <v>845</v>
      </c>
      <c r="AM5" s="354" t="s">
        <v>846</v>
      </c>
      <c r="AN5" s="354" t="s">
        <v>845</v>
      </c>
      <c r="AO5" s="354" t="s">
        <v>846</v>
      </c>
    </row>
    <row r="6" spans="1:41" s="191" customFormat="1" ht="38.25" x14ac:dyDescent="0.2">
      <c r="A6" s="352" t="s">
        <v>847</v>
      </c>
      <c r="B6" s="170" t="s">
        <v>848</v>
      </c>
      <c r="C6" s="170" t="s">
        <v>849</v>
      </c>
      <c r="D6" s="170" t="s">
        <v>850</v>
      </c>
      <c r="E6" s="170" t="s">
        <v>851</v>
      </c>
      <c r="F6" s="170" t="s">
        <v>852</v>
      </c>
      <c r="G6" s="170" t="s">
        <v>853</v>
      </c>
      <c r="H6" s="170" t="s">
        <v>854</v>
      </c>
      <c r="I6" s="170" t="s">
        <v>855</v>
      </c>
      <c r="J6" s="170" t="s">
        <v>856</v>
      </c>
      <c r="K6" s="170" t="s">
        <v>857</v>
      </c>
      <c r="L6" s="170" t="s">
        <v>858</v>
      </c>
      <c r="M6" s="170" t="s">
        <v>859</v>
      </c>
      <c r="N6" s="170" t="s">
        <v>860</v>
      </c>
      <c r="O6" s="170" t="s">
        <v>861</v>
      </c>
      <c r="P6" s="170" t="s">
        <v>862</v>
      </c>
      <c r="Q6" s="170" t="s">
        <v>863</v>
      </c>
      <c r="R6" s="357"/>
      <c r="S6" s="170" t="s">
        <v>864</v>
      </c>
      <c r="T6" s="170" t="s">
        <v>865</v>
      </c>
      <c r="U6" s="170" t="s">
        <v>866</v>
      </c>
      <c r="V6" s="170" t="s">
        <v>867</v>
      </c>
      <c r="W6" s="170" t="s">
        <v>868</v>
      </c>
      <c r="X6" s="170" t="s">
        <v>869</v>
      </c>
      <c r="Y6" s="170" t="s">
        <v>870</v>
      </c>
      <c r="Z6" s="170" t="s">
        <v>871</v>
      </c>
      <c r="AA6" s="170" t="s">
        <v>872</v>
      </c>
      <c r="AB6" s="170" t="s">
        <v>873</v>
      </c>
      <c r="AC6" s="170" t="s">
        <v>874</v>
      </c>
      <c r="AD6" s="170" t="s">
        <v>875</v>
      </c>
      <c r="AE6" s="170" t="s">
        <v>874</v>
      </c>
      <c r="AF6" s="170" t="s">
        <v>876</v>
      </c>
      <c r="AG6" s="170" t="s">
        <v>877</v>
      </c>
      <c r="AH6" s="170" t="s">
        <v>878</v>
      </c>
      <c r="AI6" s="170" t="s">
        <v>879</v>
      </c>
      <c r="AJ6" s="170" t="s">
        <v>880</v>
      </c>
      <c r="AK6" s="170" t="s">
        <v>881</v>
      </c>
      <c r="AL6" s="170" t="s">
        <v>882</v>
      </c>
      <c r="AM6" s="170" t="s">
        <v>883</v>
      </c>
      <c r="AN6" s="170" t="s">
        <v>884</v>
      </c>
      <c r="AO6" s="170" t="s">
        <v>885</v>
      </c>
    </row>
    <row r="7" spans="1:41" ht="140.25" x14ac:dyDescent="0.25">
      <c r="A7" s="352" t="s">
        <v>886</v>
      </c>
      <c r="B7" s="354" t="s">
        <v>887</v>
      </c>
      <c r="C7" s="354" t="s">
        <v>888</v>
      </c>
      <c r="D7" s="354" t="s">
        <v>889</v>
      </c>
      <c r="E7" s="354" t="s">
        <v>890</v>
      </c>
      <c r="F7" s="354" t="s">
        <v>891</v>
      </c>
      <c r="G7" s="354" t="s">
        <v>892</v>
      </c>
      <c r="H7" s="354" t="s">
        <v>893</v>
      </c>
      <c r="I7" s="354" t="s">
        <v>894</v>
      </c>
      <c r="J7" s="354" t="s">
        <v>895</v>
      </c>
      <c r="K7" s="354" t="s">
        <v>896</v>
      </c>
      <c r="L7" s="354" t="s">
        <v>897</v>
      </c>
      <c r="M7" s="354" t="s">
        <v>898</v>
      </c>
      <c r="N7" s="354" t="s">
        <v>899</v>
      </c>
      <c r="O7" s="354" t="s">
        <v>900</v>
      </c>
      <c r="P7" s="354" t="s">
        <v>901</v>
      </c>
      <c r="Q7" s="354" t="s">
        <v>902</v>
      </c>
      <c r="R7" s="356"/>
      <c r="S7" s="354" t="s">
        <v>903</v>
      </c>
      <c r="T7" s="354" t="s">
        <v>904</v>
      </c>
      <c r="U7" s="354" t="s">
        <v>905</v>
      </c>
      <c r="V7" s="354" t="s">
        <v>906</v>
      </c>
      <c r="W7" s="354" t="s">
        <v>907</v>
      </c>
      <c r="X7" s="354" t="s">
        <v>908</v>
      </c>
      <c r="Y7" s="354" t="s">
        <v>909</v>
      </c>
      <c r="Z7" s="354" t="s">
        <v>910</v>
      </c>
      <c r="AA7" s="354" t="s">
        <v>911</v>
      </c>
      <c r="AB7" s="354" t="s">
        <v>912</v>
      </c>
      <c r="AC7" s="354" t="s">
        <v>913</v>
      </c>
      <c r="AD7" s="354" t="s">
        <v>914</v>
      </c>
      <c r="AE7" s="354" t="s">
        <v>915</v>
      </c>
      <c r="AF7" s="354" t="s">
        <v>916</v>
      </c>
      <c r="AG7" s="354" t="s">
        <v>917</v>
      </c>
      <c r="AH7" s="354" t="s">
        <v>918</v>
      </c>
      <c r="AI7" s="354" t="s">
        <v>919</v>
      </c>
      <c r="AJ7" s="354" t="s">
        <v>920</v>
      </c>
      <c r="AK7" s="354" t="s">
        <v>921</v>
      </c>
      <c r="AL7" s="354" t="s">
        <v>922</v>
      </c>
      <c r="AM7" s="354" t="s">
        <v>923</v>
      </c>
      <c r="AN7" s="354" t="s">
        <v>924</v>
      </c>
      <c r="AO7" s="354" t="s">
        <v>925</v>
      </c>
    </row>
    <row r="8" spans="1:41" ht="63.75" x14ac:dyDescent="0.25">
      <c r="A8" s="352" t="s">
        <v>926</v>
      </c>
      <c r="B8" s="356" t="s">
        <v>927</v>
      </c>
      <c r="C8" s="356" t="s">
        <v>928</v>
      </c>
      <c r="D8" s="351" t="s">
        <v>929</v>
      </c>
      <c r="E8" s="351" t="s">
        <v>930</v>
      </c>
      <c r="F8" s="351" t="s">
        <v>931</v>
      </c>
      <c r="G8" s="351" t="s">
        <v>932</v>
      </c>
      <c r="H8" s="351" t="s">
        <v>933</v>
      </c>
      <c r="I8" s="351" t="s">
        <v>934</v>
      </c>
      <c r="J8" s="351" t="s">
        <v>935</v>
      </c>
      <c r="K8" s="351" t="s">
        <v>936</v>
      </c>
      <c r="L8" s="351" t="s">
        <v>937</v>
      </c>
      <c r="M8" s="351" t="s">
        <v>938</v>
      </c>
      <c r="N8" s="351" t="s">
        <v>939</v>
      </c>
      <c r="O8" s="351" t="s">
        <v>940</v>
      </c>
      <c r="P8" s="351" t="s">
        <v>941</v>
      </c>
      <c r="Q8" s="351" t="s">
        <v>942</v>
      </c>
      <c r="R8" s="351"/>
      <c r="S8" s="351" t="s">
        <v>943</v>
      </c>
      <c r="T8" s="351" t="s">
        <v>944</v>
      </c>
      <c r="U8" s="351" t="s">
        <v>945</v>
      </c>
      <c r="V8" s="351" t="s">
        <v>946</v>
      </c>
      <c r="W8" s="351" t="s">
        <v>947</v>
      </c>
      <c r="X8" s="351" t="s">
        <v>948</v>
      </c>
      <c r="Y8" s="351" t="s">
        <v>949</v>
      </c>
      <c r="Z8" s="351" t="s">
        <v>950</v>
      </c>
      <c r="AA8" s="351" t="s">
        <v>951</v>
      </c>
      <c r="AB8" s="351" t="s">
        <v>952</v>
      </c>
      <c r="AC8" s="351" t="s">
        <v>953</v>
      </c>
      <c r="AD8" s="351" t="s">
        <v>954</v>
      </c>
      <c r="AE8" s="351" t="s">
        <v>955</v>
      </c>
      <c r="AF8" s="351" t="s">
        <v>956</v>
      </c>
      <c r="AG8" s="351" t="s">
        <v>957</v>
      </c>
      <c r="AH8" s="351" t="s">
        <v>958</v>
      </c>
      <c r="AI8" s="351" t="s">
        <v>959</v>
      </c>
      <c r="AJ8" s="351" t="s">
        <v>960</v>
      </c>
      <c r="AK8" s="351" t="s">
        <v>961</v>
      </c>
      <c r="AL8" s="351" t="s">
        <v>962</v>
      </c>
      <c r="AM8" s="351" t="s">
        <v>963</v>
      </c>
      <c r="AN8" s="351" t="s">
        <v>964</v>
      </c>
      <c r="AO8" s="351" t="s">
        <v>965</v>
      </c>
    </row>
    <row r="9" spans="1:41" ht="38.25" x14ac:dyDescent="0.25">
      <c r="A9" s="352" t="s">
        <v>966</v>
      </c>
      <c r="B9" s="356" t="s">
        <v>967</v>
      </c>
      <c r="C9" s="356" t="s">
        <v>968</v>
      </c>
      <c r="D9" s="351" t="s">
        <v>968</v>
      </c>
      <c r="E9" s="351" t="s">
        <v>968</v>
      </c>
      <c r="F9" s="351" t="s">
        <v>968</v>
      </c>
      <c r="G9" s="351" t="s">
        <v>968</v>
      </c>
      <c r="H9" s="351" t="s">
        <v>968</v>
      </c>
      <c r="I9" s="351" t="s">
        <v>969</v>
      </c>
      <c r="J9" s="351" t="s">
        <v>969</v>
      </c>
      <c r="K9" s="351" t="s">
        <v>970</v>
      </c>
      <c r="L9" s="351" t="s">
        <v>970</v>
      </c>
      <c r="M9" s="351" t="s">
        <v>970</v>
      </c>
      <c r="N9" s="351" t="s">
        <v>969</v>
      </c>
      <c r="O9" s="351" t="s">
        <v>969</v>
      </c>
      <c r="P9" s="351" t="s">
        <v>971</v>
      </c>
      <c r="Q9" s="351" t="s">
        <v>971</v>
      </c>
      <c r="R9" s="351"/>
      <c r="S9" s="351" t="s">
        <v>972</v>
      </c>
      <c r="T9" s="351" t="s">
        <v>972</v>
      </c>
      <c r="U9" s="351" t="s">
        <v>973</v>
      </c>
      <c r="V9" s="351" t="s">
        <v>973</v>
      </c>
      <c r="W9" s="351" t="s">
        <v>974</v>
      </c>
      <c r="X9" s="351" t="s">
        <v>975</v>
      </c>
      <c r="Y9" s="351" t="s">
        <v>976</v>
      </c>
      <c r="Z9" s="351" t="s">
        <v>976</v>
      </c>
      <c r="AA9" s="351" t="s">
        <v>977</v>
      </c>
      <c r="AB9" s="351" t="s">
        <v>971</v>
      </c>
      <c r="AC9" s="351" t="s">
        <v>971</v>
      </c>
      <c r="AD9" s="351" t="s">
        <v>971</v>
      </c>
      <c r="AE9" s="351" t="s">
        <v>971</v>
      </c>
      <c r="AF9" s="351" t="s">
        <v>969</v>
      </c>
      <c r="AG9" s="351" t="s">
        <v>969</v>
      </c>
      <c r="AH9" s="351" t="s">
        <v>969</v>
      </c>
      <c r="AI9" s="351" t="s">
        <v>969</v>
      </c>
      <c r="AJ9" s="351" t="s">
        <v>978</v>
      </c>
      <c r="AK9" s="351" t="s">
        <v>979</v>
      </c>
      <c r="AL9" s="351" t="s">
        <v>980</v>
      </c>
      <c r="AM9" s="351" t="s">
        <v>980</v>
      </c>
      <c r="AN9" s="351" t="s">
        <v>981</v>
      </c>
      <c r="AO9" s="351" t="s">
        <v>981</v>
      </c>
    </row>
    <row r="10" spans="1:41" ht="25.5" x14ac:dyDescent="0.25">
      <c r="A10" s="352" t="s">
        <v>982</v>
      </c>
      <c r="B10" s="356" t="s">
        <v>983</v>
      </c>
      <c r="C10" s="356" t="s">
        <v>983</v>
      </c>
      <c r="D10" s="356" t="s">
        <v>983</v>
      </c>
      <c r="E10" s="356" t="s">
        <v>983</v>
      </c>
      <c r="F10" s="356" t="s">
        <v>983</v>
      </c>
      <c r="G10" s="356" t="s">
        <v>983</v>
      </c>
      <c r="H10" s="356" t="s">
        <v>983</v>
      </c>
      <c r="I10" s="356" t="s">
        <v>983</v>
      </c>
      <c r="J10" s="356" t="s">
        <v>983</v>
      </c>
      <c r="K10" s="356" t="s">
        <v>983</v>
      </c>
      <c r="L10" s="356" t="s">
        <v>983</v>
      </c>
      <c r="M10" s="356" t="s">
        <v>983</v>
      </c>
      <c r="N10" s="356" t="s">
        <v>983</v>
      </c>
      <c r="O10" s="356" t="s">
        <v>983</v>
      </c>
      <c r="P10" s="356" t="s">
        <v>983</v>
      </c>
      <c r="Q10" s="356" t="s">
        <v>983</v>
      </c>
      <c r="R10" s="356"/>
      <c r="S10" s="356" t="s">
        <v>984</v>
      </c>
      <c r="T10" s="356" t="s">
        <v>983</v>
      </c>
      <c r="U10" s="356" t="s">
        <v>983</v>
      </c>
      <c r="V10" s="356" t="s">
        <v>983</v>
      </c>
      <c r="W10" s="356" t="s">
        <v>983</v>
      </c>
      <c r="X10" s="356" t="s">
        <v>983</v>
      </c>
      <c r="Y10" s="356" t="s">
        <v>983</v>
      </c>
      <c r="Z10" s="356" t="s">
        <v>983</v>
      </c>
      <c r="AA10" s="356" t="s">
        <v>983</v>
      </c>
      <c r="AB10" s="356" t="s">
        <v>983</v>
      </c>
      <c r="AC10" s="356" t="s">
        <v>983</v>
      </c>
      <c r="AD10" s="356" t="s">
        <v>983</v>
      </c>
      <c r="AE10" s="356" t="s">
        <v>983</v>
      </c>
      <c r="AF10" s="356" t="s">
        <v>983</v>
      </c>
      <c r="AG10" s="356" t="s">
        <v>983</v>
      </c>
      <c r="AH10" s="356" t="s">
        <v>983</v>
      </c>
      <c r="AI10" s="356" t="s">
        <v>983</v>
      </c>
      <c r="AJ10" s="356" t="s">
        <v>983</v>
      </c>
      <c r="AK10" s="356" t="s">
        <v>983</v>
      </c>
      <c r="AL10" s="356" t="s">
        <v>983</v>
      </c>
      <c r="AM10" s="356" t="s">
        <v>983</v>
      </c>
      <c r="AN10" s="356" t="s">
        <v>983</v>
      </c>
      <c r="AO10" s="356" t="s">
        <v>983</v>
      </c>
    </row>
    <row r="11" spans="1:41" ht="114.75" x14ac:dyDescent="0.25">
      <c r="A11" s="352" t="s">
        <v>985</v>
      </c>
      <c r="B11" s="356" t="s">
        <v>986</v>
      </c>
      <c r="C11" s="356" t="s">
        <v>987</v>
      </c>
      <c r="D11" s="356" t="s">
        <v>988</v>
      </c>
      <c r="E11" s="356" t="s">
        <v>988</v>
      </c>
      <c r="F11" s="356" t="s">
        <v>989</v>
      </c>
      <c r="G11" s="356" t="s">
        <v>988</v>
      </c>
      <c r="H11" s="356" t="s">
        <v>990</v>
      </c>
      <c r="I11" s="356" t="s">
        <v>986</v>
      </c>
      <c r="J11" s="351" t="s">
        <v>991</v>
      </c>
      <c r="K11" s="356" t="s">
        <v>992</v>
      </c>
      <c r="L11" s="356" t="s">
        <v>986</v>
      </c>
      <c r="M11" s="356" t="s">
        <v>989</v>
      </c>
      <c r="N11" s="356" t="s">
        <v>986</v>
      </c>
      <c r="O11" s="351" t="s">
        <v>993</v>
      </c>
      <c r="P11" s="356" t="s">
        <v>994</v>
      </c>
      <c r="Q11" s="358" t="s">
        <v>995</v>
      </c>
      <c r="R11" s="358"/>
      <c r="S11" s="356" t="s">
        <v>996</v>
      </c>
      <c r="T11" s="356" t="s">
        <v>996</v>
      </c>
      <c r="U11" s="356" t="s">
        <v>996</v>
      </c>
      <c r="V11" s="356" t="s">
        <v>996</v>
      </c>
      <c r="W11" s="356" t="s">
        <v>996</v>
      </c>
      <c r="X11" s="356" t="s">
        <v>996</v>
      </c>
      <c r="Y11" s="356" t="s">
        <v>986</v>
      </c>
      <c r="Z11" s="358" t="s">
        <v>996</v>
      </c>
      <c r="AA11" s="358"/>
      <c r="AB11" s="356" t="s">
        <v>988</v>
      </c>
      <c r="AC11" s="358" t="s">
        <v>997</v>
      </c>
      <c r="AD11" s="356" t="s">
        <v>988</v>
      </c>
      <c r="AE11" s="358" t="s">
        <v>998</v>
      </c>
      <c r="AF11" s="356" t="s">
        <v>986</v>
      </c>
      <c r="AG11" s="356" t="s">
        <v>986</v>
      </c>
      <c r="AH11" s="356" t="s">
        <v>986</v>
      </c>
      <c r="AI11" s="356" t="s">
        <v>986</v>
      </c>
      <c r="AJ11" s="356" t="s">
        <v>986</v>
      </c>
      <c r="AK11" s="356" t="s">
        <v>986</v>
      </c>
      <c r="AL11" s="356" t="s">
        <v>986</v>
      </c>
      <c r="AM11" s="356" t="s">
        <v>986</v>
      </c>
      <c r="AN11" s="356" t="s">
        <v>986</v>
      </c>
      <c r="AO11" s="356" t="s">
        <v>986</v>
      </c>
    </row>
    <row r="12" spans="1:41" ht="89.25" x14ac:dyDescent="0.25">
      <c r="A12" s="352" t="s">
        <v>999</v>
      </c>
      <c r="B12" s="356" t="s">
        <v>1000</v>
      </c>
      <c r="C12" s="356" t="s">
        <v>1001</v>
      </c>
      <c r="D12" s="351" t="s">
        <v>1002</v>
      </c>
      <c r="E12" s="351" t="s">
        <v>1003</v>
      </c>
      <c r="F12" s="351" t="s">
        <v>1004</v>
      </c>
      <c r="G12" s="351" t="s">
        <v>1005</v>
      </c>
      <c r="H12" s="351" t="s">
        <v>1006</v>
      </c>
      <c r="I12" s="351" t="s">
        <v>1007</v>
      </c>
      <c r="J12" s="351" t="s">
        <v>1008</v>
      </c>
      <c r="K12" s="351" t="s">
        <v>1009</v>
      </c>
      <c r="L12" s="351" t="s">
        <v>1010</v>
      </c>
      <c r="M12" s="351" t="s">
        <v>1011</v>
      </c>
      <c r="N12" s="351" t="s">
        <v>1012</v>
      </c>
      <c r="O12" s="351" t="s">
        <v>1008</v>
      </c>
      <c r="P12" s="351" t="s">
        <v>1013</v>
      </c>
      <c r="Q12" s="351" t="s">
        <v>1014</v>
      </c>
      <c r="R12" s="351"/>
      <c r="S12" s="351" t="s">
        <v>1015</v>
      </c>
      <c r="T12" s="351" t="s">
        <v>1016</v>
      </c>
      <c r="U12" s="351" t="s">
        <v>1017</v>
      </c>
      <c r="V12" s="351" t="s">
        <v>1018</v>
      </c>
      <c r="W12" s="351" t="s">
        <v>1019</v>
      </c>
      <c r="X12" s="351" t="s">
        <v>1020</v>
      </c>
      <c r="Y12" s="351" t="s">
        <v>1021</v>
      </c>
      <c r="Z12" s="351" t="s">
        <v>1022</v>
      </c>
      <c r="AA12" s="351" t="s">
        <v>1023</v>
      </c>
      <c r="AB12" s="351" t="s">
        <v>1024</v>
      </c>
      <c r="AC12" s="351" t="s">
        <v>1025</v>
      </c>
      <c r="AD12" s="351" t="s">
        <v>1024</v>
      </c>
      <c r="AE12" s="351" t="s">
        <v>1026</v>
      </c>
      <c r="AF12" s="351" t="s">
        <v>1027</v>
      </c>
      <c r="AG12" s="351" t="s">
        <v>1028</v>
      </c>
      <c r="AH12" s="351" t="s">
        <v>1029</v>
      </c>
      <c r="AI12" s="351" t="s">
        <v>1030</v>
      </c>
      <c r="AJ12" s="351" t="s">
        <v>1031</v>
      </c>
      <c r="AK12" s="351" t="s">
        <v>1032</v>
      </c>
      <c r="AL12" s="351" t="s">
        <v>1033</v>
      </c>
      <c r="AM12" s="351" t="s">
        <v>1034</v>
      </c>
      <c r="AN12" s="351" t="s">
        <v>1035</v>
      </c>
      <c r="AO12" s="351" t="s">
        <v>1036</v>
      </c>
    </row>
    <row r="13" spans="1:41" ht="25.5" x14ac:dyDescent="0.25">
      <c r="A13" s="352" t="s">
        <v>1037</v>
      </c>
      <c r="B13" s="356" t="s">
        <v>983</v>
      </c>
      <c r="C13" s="356" t="s">
        <v>983</v>
      </c>
      <c r="D13" s="356" t="s">
        <v>983</v>
      </c>
      <c r="E13" s="356" t="s">
        <v>983</v>
      </c>
      <c r="F13" s="356" t="s">
        <v>983</v>
      </c>
      <c r="G13" s="356" t="s">
        <v>983</v>
      </c>
      <c r="H13" s="356" t="s">
        <v>983</v>
      </c>
      <c r="I13" s="356" t="s">
        <v>1038</v>
      </c>
      <c r="J13" s="356" t="s">
        <v>983</v>
      </c>
      <c r="K13" s="356" t="s">
        <v>983</v>
      </c>
      <c r="L13" s="356" t="s">
        <v>1038</v>
      </c>
      <c r="M13" s="356" t="s">
        <v>983</v>
      </c>
      <c r="N13" s="356" t="s">
        <v>1038</v>
      </c>
      <c r="O13" s="356" t="s">
        <v>1038</v>
      </c>
      <c r="P13" s="356" t="s">
        <v>983</v>
      </c>
      <c r="Q13" s="356" t="s">
        <v>983</v>
      </c>
      <c r="R13" s="356"/>
      <c r="S13" s="356" t="s">
        <v>983</v>
      </c>
      <c r="T13" s="356" t="s">
        <v>983</v>
      </c>
      <c r="U13" s="356" t="s">
        <v>983</v>
      </c>
      <c r="V13" s="356" t="s">
        <v>983</v>
      </c>
      <c r="W13" s="356" t="s">
        <v>1038</v>
      </c>
      <c r="X13" s="356" t="s">
        <v>1038</v>
      </c>
      <c r="Y13" s="356" t="s">
        <v>983</v>
      </c>
      <c r="Z13" s="356" t="s">
        <v>1039</v>
      </c>
      <c r="AA13" s="356" t="s">
        <v>983</v>
      </c>
      <c r="AB13" s="356" t="s">
        <v>983</v>
      </c>
      <c r="AC13" s="356" t="s">
        <v>1039</v>
      </c>
      <c r="AD13" s="356" t="s">
        <v>983</v>
      </c>
      <c r="AE13" s="356" t="s">
        <v>1039</v>
      </c>
      <c r="AF13" s="356" t="s">
        <v>1038</v>
      </c>
      <c r="AG13" s="356" t="s">
        <v>1038</v>
      </c>
      <c r="AH13" s="356" t="s">
        <v>1038</v>
      </c>
      <c r="AI13" s="356" t="s">
        <v>1038</v>
      </c>
      <c r="AJ13" s="356" t="s">
        <v>1038</v>
      </c>
      <c r="AK13" s="356" t="s">
        <v>1039</v>
      </c>
      <c r="AL13" s="356" t="s">
        <v>1039</v>
      </c>
      <c r="AM13" s="356" t="s">
        <v>1039</v>
      </c>
      <c r="AN13" s="356" t="s">
        <v>1039</v>
      </c>
      <c r="AO13" s="356" t="s">
        <v>1039</v>
      </c>
    </row>
    <row r="14" spans="1:41" ht="38.25" x14ac:dyDescent="0.25">
      <c r="A14" s="352" t="s">
        <v>1040</v>
      </c>
      <c r="B14" s="356" t="s">
        <v>1041</v>
      </c>
      <c r="C14" s="356" t="s">
        <v>198</v>
      </c>
      <c r="D14" s="351" t="s">
        <v>1042</v>
      </c>
      <c r="E14" s="351" t="s">
        <v>1042</v>
      </c>
      <c r="F14" s="351" t="s">
        <v>1043</v>
      </c>
      <c r="G14" s="351" t="s">
        <v>1044</v>
      </c>
      <c r="H14" s="351" t="s">
        <v>1044</v>
      </c>
      <c r="I14" s="351" t="s">
        <v>1045</v>
      </c>
      <c r="J14" s="351" t="s">
        <v>1045</v>
      </c>
      <c r="K14" s="351" t="s">
        <v>1046</v>
      </c>
      <c r="L14" s="351" t="s">
        <v>1046</v>
      </c>
      <c r="M14" s="351" t="s">
        <v>1046</v>
      </c>
      <c r="N14" s="351" t="s">
        <v>1047</v>
      </c>
      <c r="O14" s="351" t="s">
        <v>1047</v>
      </c>
      <c r="P14" s="351" t="s">
        <v>1048</v>
      </c>
      <c r="Q14" s="351" t="s">
        <v>1048</v>
      </c>
      <c r="R14" s="351"/>
      <c r="S14" s="351" t="s">
        <v>972</v>
      </c>
      <c r="T14" s="351" t="s">
        <v>972</v>
      </c>
      <c r="U14" s="351" t="s">
        <v>1049</v>
      </c>
      <c r="V14" s="351" t="s">
        <v>1049</v>
      </c>
      <c r="W14" s="351" t="s">
        <v>1050</v>
      </c>
      <c r="X14" s="351" t="s">
        <v>1050</v>
      </c>
      <c r="Y14" s="351" t="s">
        <v>1051</v>
      </c>
      <c r="Z14" s="351" t="s">
        <v>1051</v>
      </c>
      <c r="AA14" s="351" t="s">
        <v>1052</v>
      </c>
      <c r="AB14" s="351" t="s">
        <v>1053</v>
      </c>
      <c r="AC14" s="351" t="s">
        <v>1053</v>
      </c>
      <c r="AD14" s="351" t="s">
        <v>1054</v>
      </c>
      <c r="AE14" s="351" t="s">
        <v>1055</v>
      </c>
      <c r="AF14" s="351" t="s">
        <v>1056</v>
      </c>
      <c r="AG14" s="351" t="s">
        <v>1056</v>
      </c>
      <c r="AH14" s="351" t="s">
        <v>1057</v>
      </c>
      <c r="AI14" s="351" t="s">
        <v>1058</v>
      </c>
      <c r="AJ14" s="351" t="s">
        <v>978</v>
      </c>
      <c r="AK14" s="351" t="s">
        <v>1059</v>
      </c>
      <c r="AL14" s="351" t="s">
        <v>1059</v>
      </c>
      <c r="AM14" s="351" t="s">
        <v>1059</v>
      </c>
      <c r="AN14" s="351" t="s">
        <v>1060</v>
      </c>
      <c r="AO14" s="351" t="s">
        <v>1060</v>
      </c>
    </row>
    <row r="15" spans="1:41" ht="51" x14ac:dyDescent="0.25">
      <c r="A15" s="352" t="s">
        <v>1061</v>
      </c>
      <c r="B15" s="356" t="s">
        <v>1062</v>
      </c>
      <c r="C15" s="356" t="s">
        <v>1063</v>
      </c>
      <c r="D15" s="351" t="s">
        <v>1064</v>
      </c>
      <c r="E15" s="351" t="s">
        <v>1065</v>
      </c>
      <c r="F15" s="351" t="s">
        <v>1065</v>
      </c>
      <c r="G15" s="351" t="s">
        <v>1066</v>
      </c>
      <c r="H15" s="351" t="s">
        <v>1066</v>
      </c>
      <c r="I15" s="351" t="s">
        <v>1067</v>
      </c>
      <c r="J15" s="351" t="s">
        <v>1067</v>
      </c>
      <c r="K15" s="351" t="s">
        <v>1068</v>
      </c>
      <c r="L15" s="351" t="s">
        <v>1068</v>
      </c>
      <c r="M15" s="351" t="s">
        <v>1068</v>
      </c>
      <c r="N15" s="351" t="s">
        <v>1069</v>
      </c>
      <c r="O15" s="351" t="s">
        <v>1069</v>
      </c>
      <c r="P15" s="351" t="s">
        <v>1070</v>
      </c>
      <c r="Q15" s="351" t="s">
        <v>1070</v>
      </c>
      <c r="R15" s="351"/>
      <c r="S15" s="351" t="s">
        <v>1071</v>
      </c>
      <c r="T15" s="351" t="s">
        <v>1071</v>
      </c>
      <c r="U15" s="351" t="s">
        <v>1072</v>
      </c>
      <c r="V15" s="351" t="s">
        <v>1072</v>
      </c>
      <c r="W15" s="351" t="s">
        <v>1073</v>
      </c>
      <c r="X15" s="351" t="s">
        <v>1073</v>
      </c>
      <c r="Y15" s="351" t="s">
        <v>1074</v>
      </c>
      <c r="Z15" s="351" t="s">
        <v>1074</v>
      </c>
      <c r="AA15" s="351" t="s">
        <v>1075</v>
      </c>
      <c r="AB15" s="351" t="s">
        <v>1076</v>
      </c>
      <c r="AC15" s="351" t="s">
        <v>1076</v>
      </c>
      <c r="AD15" s="351" t="s">
        <v>1077</v>
      </c>
      <c r="AE15" s="351" t="s">
        <v>1077</v>
      </c>
      <c r="AF15" s="351" t="s">
        <v>1078</v>
      </c>
      <c r="AG15" s="351" t="s">
        <v>1079</v>
      </c>
      <c r="AH15" s="351" t="s">
        <v>1078</v>
      </c>
      <c r="AI15" s="351" t="s">
        <v>1078</v>
      </c>
      <c r="AJ15" s="351" t="s">
        <v>1080</v>
      </c>
      <c r="AK15" s="351" t="s">
        <v>1081</v>
      </c>
      <c r="AL15" s="351" t="s">
        <v>1082</v>
      </c>
      <c r="AM15" s="351" t="s">
        <v>1082</v>
      </c>
      <c r="AN15" s="351" t="s">
        <v>1083</v>
      </c>
      <c r="AO15" s="351" t="s">
        <v>1083</v>
      </c>
    </row>
    <row r="16" spans="1:41" ht="25.5" x14ac:dyDescent="0.25">
      <c r="A16" s="352" t="s">
        <v>1084</v>
      </c>
      <c r="B16" s="356" t="s">
        <v>1085</v>
      </c>
      <c r="C16" s="356" t="s">
        <v>1085</v>
      </c>
      <c r="D16" s="351" t="s">
        <v>1086</v>
      </c>
      <c r="E16" s="351" t="s">
        <v>1086</v>
      </c>
      <c r="F16" s="351" t="s">
        <v>1085</v>
      </c>
      <c r="G16" s="351" t="s">
        <v>1086</v>
      </c>
      <c r="H16" s="351" t="s">
        <v>1085</v>
      </c>
      <c r="I16" s="351" t="s">
        <v>1085</v>
      </c>
      <c r="J16" s="351" t="s">
        <v>1085</v>
      </c>
      <c r="K16" s="351" t="s">
        <v>1086</v>
      </c>
      <c r="L16" s="351" t="s">
        <v>1086</v>
      </c>
      <c r="M16" s="351" t="s">
        <v>1086</v>
      </c>
      <c r="N16" s="351" t="s">
        <v>1085</v>
      </c>
      <c r="O16" s="351" t="s">
        <v>1085</v>
      </c>
      <c r="P16" s="351" t="s">
        <v>1086</v>
      </c>
      <c r="Q16" s="351" t="s">
        <v>1086</v>
      </c>
      <c r="R16" s="351"/>
      <c r="S16" s="351" t="s">
        <v>1085</v>
      </c>
      <c r="T16" s="351" t="s">
        <v>1085</v>
      </c>
      <c r="U16" s="351" t="s">
        <v>1085</v>
      </c>
      <c r="V16" s="351" t="s">
        <v>1085</v>
      </c>
      <c r="W16" s="351" t="s">
        <v>1085</v>
      </c>
      <c r="X16" s="351" t="s">
        <v>1085</v>
      </c>
      <c r="Y16" s="351" t="s">
        <v>1085</v>
      </c>
      <c r="Z16" s="351" t="s">
        <v>1085</v>
      </c>
      <c r="AA16" s="351" t="s">
        <v>1086</v>
      </c>
      <c r="AB16" s="351" t="s">
        <v>1087</v>
      </c>
      <c r="AC16" s="351" t="s">
        <v>1087</v>
      </c>
      <c r="AD16" s="351" t="s">
        <v>1087</v>
      </c>
      <c r="AE16" s="351" t="s">
        <v>1087</v>
      </c>
      <c r="AF16" s="351" t="s">
        <v>1085</v>
      </c>
      <c r="AG16" s="351" t="s">
        <v>1085</v>
      </c>
      <c r="AH16" s="351" t="s">
        <v>1085</v>
      </c>
      <c r="AI16" s="351" t="s">
        <v>1085</v>
      </c>
      <c r="AJ16" s="351" t="s">
        <v>1085</v>
      </c>
      <c r="AK16" s="351" t="s">
        <v>1085</v>
      </c>
      <c r="AL16" s="351" t="s">
        <v>1085</v>
      </c>
      <c r="AM16" s="351" t="s">
        <v>1085</v>
      </c>
      <c r="AN16" s="351" t="s">
        <v>1086</v>
      </c>
      <c r="AO16" s="351" t="s">
        <v>1086</v>
      </c>
    </row>
    <row r="19" spans="2:14" x14ac:dyDescent="0.25">
      <c r="B19" s="190"/>
      <c r="G19" s="190"/>
      <c r="K19" s="190"/>
      <c r="L19" s="190"/>
      <c r="N19" s="190"/>
    </row>
    <row r="20" spans="2:14" x14ac:dyDescent="0.25">
      <c r="B20" s="190"/>
      <c r="G20" s="190"/>
      <c r="K20" s="190"/>
      <c r="L20" s="190"/>
      <c r="N20" s="190"/>
    </row>
    <row r="21" spans="2:14" x14ac:dyDescent="0.25">
      <c r="B21" s="190"/>
    </row>
    <row r="22" spans="2:14" x14ac:dyDescent="0.25">
      <c r="B22" s="190"/>
      <c r="G22" s="190"/>
      <c r="K22" s="190"/>
      <c r="L22" s="190"/>
      <c r="N22" s="190"/>
    </row>
    <row r="23" spans="2:14" x14ac:dyDescent="0.25">
      <c r="B23" s="190"/>
      <c r="G23" s="190"/>
      <c r="K23" s="190"/>
      <c r="L23" s="190"/>
      <c r="N23" s="190"/>
    </row>
    <row r="24" spans="2:14" x14ac:dyDescent="0.25">
      <c r="B24" s="190"/>
      <c r="G24" s="190"/>
      <c r="K24" s="190"/>
      <c r="L24" s="190"/>
      <c r="N24" s="190"/>
    </row>
    <row r="25" spans="2:14" x14ac:dyDescent="0.25">
      <c r="B25" s="190"/>
      <c r="G25" s="190"/>
      <c r="K25" s="190"/>
      <c r="L25" s="190"/>
      <c r="N25" s="190"/>
    </row>
    <row r="26" spans="2:14" x14ac:dyDescent="0.25">
      <c r="B26" s="190"/>
      <c r="G26" s="190"/>
      <c r="K26" s="190"/>
      <c r="L26" s="190"/>
      <c r="N26" s="190"/>
    </row>
    <row r="27" spans="2:14" x14ac:dyDescent="0.25">
      <c r="G27" s="190"/>
      <c r="K27" s="190"/>
      <c r="L27" s="190"/>
      <c r="N27" s="190"/>
    </row>
  </sheetData>
  <mergeCells count="34">
    <mergeCell ref="AN4:AO4"/>
    <mergeCell ref="N4:O4"/>
    <mergeCell ref="P4:Q4"/>
    <mergeCell ref="S4:T4"/>
    <mergeCell ref="U4:V4"/>
    <mergeCell ref="W4:X4"/>
    <mergeCell ref="Y4:Z4"/>
    <mergeCell ref="AB4:AC4"/>
    <mergeCell ref="AD4:AE4"/>
    <mergeCell ref="AF4:AG4"/>
    <mergeCell ref="AH4:AI4"/>
    <mergeCell ref="AL4:AM4"/>
    <mergeCell ref="AB3:AE3"/>
    <mergeCell ref="AF3:AG3"/>
    <mergeCell ref="AH3:AI3"/>
    <mergeCell ref="AK3:AM3"/>
    <mergeCell ref="AN3:AO3"/>
    <mergeCell ref="B4:C4"/>
    <mergeCell ref="D4:F4"/>
    <mergeCell ref="G4:H4"/>
    <mergeCell ref="I4:J4"/>
    <mergeCell ref="K4:M4"/>
    <mergeCell ref="Y3:AA3"/>
    <mergeCell ref="B1:D1"/>
    <mergeCell ref="B3:C3"/>
    <mergeCell ref="D3:F3"/>
    <mergeCell ref="G3:H3"/>
    <mergeCell ref="I3:J3"/>
    <mergeCell ref="K3:M3"/>
    <mergeCell ref="N3:O3"/>
    <mergeCell ref="P3:Q3"/>
    <mergeCell ref="S3:T3"/>
    <mergeCell ref="U3:V3"/>
    <mergeCell ref="W3:X3"/>
  </mergeCells>
  <pageMargins left="0.25" right="0.25" top="0.75" bottom="0.75" header="0.3" footer="0.3"/>
  <pageSetup paperSize="9" scale="60" orientation="landscape"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D92"/>
  <sheetViews>
    <sheetView workbookViewId="0"/>
  </sheetViews>
  <sheetFormatPr baseColWidth="10" defaultColWidth="11.28515625" defaultRowHeight="15" x14ac:dyDescent="0.25"/>
  <cols>
    <col min="2" max="2" width="83.28515625" customWidth="1"/>
    <col min="4" max="4" width="31.140625" customWidth="1"/>
  </cols>
  <sheetData>
    <row r="1" spans="2:4" ht="57" customHeight="1" x14ac:dyDescent="0.25">
      <c r="B1" s="438" t="s">
        <v>1257</v>
      </c>
      <c r="C1" s="438"/>
      <c r="D1" s="439"/>
    </row>
    <row r="2" spans="2:4" ht="103.9" customHeight="1" x14ac:dyDescent="0.25"/>
    <row r="3" spans="2:4" x14ac:dyDescent="0.25">
      <c r="B3" s="2"/>
    </row>
    <row r="4" spans="2:4" ht="45" x14ac:dyDescent="0.25">
      <c r="B4" s="371" t="s">
        <v>1088</v>
      </c>
    </row>
    <row r="5" spans="2:4" s="2" customFormat="1" x14ac:dyDescent="0.25">
      <c r="B5" s="371"/>
    </row>
    <row r="6" spans="2:4" s="2" customFormat="1" ht="33" x14ac:dyDescent="0.25">
      <c r="B6" s="376" t="s">
        <v>1089</v>
      </c>
    </row>
    <row r="7" spans="2:4" s="2" customFormat="1" ht="18.75" x14ac:dyDescent="0.25">
      <c r="B7" s="377" t="s">
        <v>1090</v>
      </c>
    </row>
    <row r="8" spans="2:4" s="2" customFormat="1" ht="18.75" x14ac:dyDescent="0.25">
      <c r="B8" s="377" t="s">
        <v>1259</v>
      </c>
    </row>
    <row r="9" spans="2:4" s="2" customFormat="1" ht="37.5" x14ac:dyDescent="0.25">
      <c r="B9" s="377" t="s">
        <v>1091</v>
      </c>
    </row>
    <row r="10" spans="2:4" s="2" customFormat="1" ht="33" x14ac:dyDescent="0.25">
      <c r="B10" s="376" t="s">
        <v>1092</v>
      </c>
    </row>
    <row r="11" spans="2:4" ht="102" customHeight="1" x14ac:dyDescent="0.25">
      <c r="B11" s="377" t="s">
        <v>1093</v>
      </c>
    </row>
    <row r="12" spans="2:4" ht="124.15" customHeight="1" x14ac:dyDescent="0.25">
      <c r="B12" s="377" t="s">
        <v>1094</v>
      </c>
    </row>
    <row r="13" spans="2:4" ht="56.25" x14ac:dyDescent="0.25">
      <c r="B13" s="377" t="s">
        <v>1095</v>
      </c>
    </row>
    <row r="14" spans="2:4" ht="18.75" x14ac:dyDescent="0.25">
      <c r="B14" s="378"/>
    </row>
    <row r="15" spans="2:4" s="2" customFormat="1" x14ac:dyDescent="0.25">
      <c r="B15" s="371"/>
    </row>
    <row r="16" spans="2:4" s="2" customFormat="1" x14ac:dyDescent="0.25">
      <c r="B16" s="371"/>
    </row>
    <row r="17" spans="2:2" ht="96.75" x14ac:dyDescent="0.25">
      <c r="B17" s="372" t="s">
        <v>1096</v>
      </c>
    </row>
    <row r="18" spans="2:2" ht="138" x14ac:dyDescent="0.25">
      <c r="B18" s="373" t="s">
        <v>1260</v>
      </c>
    </row>
    <row r="19" spans="2:2" ht="17.25" x14ac:dyDescent="0.25">
      <c r="B19" s="374" t="s">
        <v>1097</v>
      </c>
    </row>
    <row r="20" spans="2:2" ht="105" x14ac:dyDescent="0.25">
      <c r="B20" s="375" t="s">
        <v>1261</v>
      </c>
    </row>
    <row r="21" spans="2:2" ht="75" x14ac:dyDescent="0.25">
      <c r="B21" s="375" t="s">
        <v>1309</v>
      </c>
    </row>
    <row r="22" spans="2:2" ht="43.35" customHeight="1" x14ac:dyDescent="0.25">
      <c r="B22" s="375" t="s">
        <v>1262</v>
      </c>
    </row>
    <row r="23" spans="2:2" ht="30" x14ac:dyDescent="0.25">
      <c r="B23" s="375" t="s">
        <v>1263</v>
      </c>
    </row>
    <row r="24" spans="2:2" ht="30" x14ac:dyDescent="0.25">
      <c r="B24" s="375" t="s">
        <v>1264</v>
      </c>
    </row>
    <row r="25" spans="2:2" ht="45" x14ac:dyDescent="0.25">
      <c r="B25" s="375" t="s">
        <v>1265</v>
      </c>
    </row>
    <row r="26" spans="2:2" x14ac:dyDescent="0.25">
      <c r="B26" s="375" t="s">
        <v>1266</v>
      </c>
    </row>
    <row r="27" spans="2:2" ht="75" x14ac:dyDescent="0.25">
      <c r="B27" s="375" t="s">
        <v>1267</v>
      </c>
    </row>
    <row r="28" spans="2:2" ht="60" x14ac:dyDescent="0.25">
      <c r="B28" s="375" t="s">
        <v>1268</v>
      </c>
    </row>
    <row r="29" spans="2:2" ht="30" x14ac:dyDescent="0.25">
      <c r="B29" s="375" t="s">
        <v>1269</v>
      </c>
    </row>
    <row r="30" spans="2:2" x14ac:dyDescent="0.25">
      <c r="B30" s="409" t="s">
        <v>1098</v>
      </c>
    </row>
    <row r="31" spans="2:2" x14ac:dyDescent="0.25">
      <c r="B31" s="375" t="s">
        <v>1270</v>
      </c>
    </row>
    <row r="32" spans="2:2" ht="45" x14ac:dyDescent="0.25">
      <c r="B32" s="375" t="s">
        <v>1311</v>
      </c>
    </row>
    <row r="33" spans="2:2" x14ac:dyDescent="0.25">
      <c r="B33" s="375" t="s">
        <v>1271</v>
      </c>
    </row>
    <row r="34" spans="2:2" x14ac:dyDescent="0.25">
      <c r="B34" s="375" t="s">
        <v>1272</v>
      </c>
    </row>
    <row r="35" spans="2:2" ht="45" x14ac:dyDescent="0.25">
      <c r="B35" s="375" t="s">
        <v>1273</v>
      </c>
    </row>
    <row r="36" spans="2:2" x14ac:dyDescent="0.25">
      <c r="B36" s="375" t="s">
        <v>1274</v>
      </c>
    </row>
    <row r="37" spans="2:2" ht="120" x14ac:dyDescent="0.25">
      <c r="B37" s="375" t="s">
        <v>1275</v>
      </c>
    </row>
    <row r="38" spans="2:2" x14ac:dyDescent="0.25">
      <c r="B38" s="375" t="s">
        <v>1276</v>
      </c>
    </row>
    <row r="39" spans="2:2" ht="45" x14ac:dyDescent="0.25">
      <c r="B39" s="375" t="s">
        <v>1312</v>
      </c>
    </row>
    <row r="40" spans="2:2" ht="60" x14ac:dyDescent="0.25">
      <c r="B40" s="375" t="s">
        <v>1277</v>
      </c>
    </row>
    <row r="41" spans="2:2" ht="60" x14ac:dyDescent="0.25">
      <c r="B41" s="375" t="s">
        <v>1278</v>
      </c>
    </row>
    <row r="42" spans="2:2" x14ac:dyDescent="0.25">
      <c r="B42" s="375" t="s">
        <v>1279</v>
      </c>
    </row>
    <row r="43" spans="2:2" ht="75" x14ac:dyDescent="0.25">
      <c r="B43" s="375" t="s">
        <v>1280</v>
      </c>
    </row>
    <row r="44" spans="2:2" x14ac:dyDescent="0.25">
      <c r="B44" s="375" t="s">
        <v>1281</v>
      </c>
    </row>
    <row r="45" spans="2:2" ht="60" x14ac:dyDescent="0.25">
      <c r="B45" s="375" t="s">
        <v>1282</v>
      </c>
    </row>
    <row r="46" spans="2:2" x14ac:dyDescent="0.25">
      <c r="B46" s="409" t="s">
        <v>1099</v>
      </c>
    </row>
    <row r="47" spans="2:2" x14ac:dyDescent="0.25">
      <c r="B47" s="375" t="s">
        <v>1100</v>
      </c>
    </row>
    <row r="48" spans="2:2" x14ac:dyDescent="0.25">
      <c r="B48" s="375" t="s">
        <v>1283</v>
      </c>
    </row>
    <row r="49" spans="2:2" x14ac:dyDescent="0.25">
      <c r="B49" s="375" t="s">
        <v>1284</v>
      </c>
    </row>
    <row r="50" spans="2:2" x14ac:dyDescent="0.25">
      <c r="B50" s="375" t="s">
        <v>1285</v>
      </c>
    </row>
    <row r="51" spans="2:2" ht="45" x14ac:dyDescent="0.25">
      <c r="B51" s="375" t="s">
        <v>1286</v>
      </c>
    </row>
    <row r="52" spans="2:2" x14ac:dyDescent="0.25">
      <c r="B52" s="375" t="s">
        <v>1287</v>
      </c>
    </row>
    <row r="53" spans="2:2" x14ac:dyDescent="0.25">
      <c r="B53" s="375" t="s">
        <v>1288</v>
      </c>
    </row>
    <row r="54" spans="2:2" x14ac:dyDescent="0.25">
      <c r="B54" s="375" t="s">
        <v>1289</v>
      </c>
    </row>
    <row r="55" spans="2:2" x14ac:dyDescent="0.25">
      <c r="B55" s="375" t="s">
        <v>1290</v>
      </c>
    </row>
    <row r="56" spans="2:2" ht="30" x14ac:dyDescent="0.25">
      <c r="B56" s="375" t="s">
        <v>1291</v>
      </c>
    </row>
    <row r="57" spans="2:2" ht="30" x14ac:dyDescent="0.25">
      <c r="B57" s="375" t="s">
        <v>1292</v>
      </c>
    </row>
    <row r="58" spans="2:2" ht="30" x14ac:dyDescent="0.25">
      <c r="B58" s="375" t="s">
        <v>1101</v>
      </c>
    </row>
    <row r="59" spans="2:2" ht="60" x14ac:dyDescent="0.25">
      <c r="B59" s="375" t="s">
        <v>1293</v>
      </c>
    </row>
    <row r="60" spans="2:2" ht="30" x14ac:dyDescent="0.25">
      <c r="B60" s="375" t="s">
        <v>1294</v>
      </c>
    </row>
    <row r="61" spans="2:2" x14ac:dyDescent="0.25">
      <c r="B61" s="409" t="s">
        <v>1102</v>
      </c>
    </row>
    <row r="62" spans="2:2" ht="30" x14ac:dyDescent="0.25">
      <c r="B62" s="375" t="s">
        <v>1103</v>
      </c>
    </row>
    <row r="63" spans="2:2" ht="45" x14ac:dyDescent="0.25">
      <c r="B63" s="375" t="s">
        <v>1295</v>
      </c>
    </row>
    <row r="64" spans="2:2" ht="45" x14ac:dyDescent="0.25">
      <c r="B64" s="375" t="s">
        <v>1296</v>
      </c>
    </row>
    <row r="65" spans="2:2" ht="30" x14ac:dyDescent="0.25">
      <c r="B65" s="375" t="s">
        <v>1297</v>
      </c>
    </row>
    <row r="66" spans="2:2" ht="45" x14ac:dyDescent="0.25">
      <c r="B66" s="375" t="s">
        <v>1313</v>
      </c>
    </row>
    <row r="67" spans="2:2" x14ac:dyDescent="0.25">
      <c r="B67" s="409" t="s">
        <v>1104</v>
      </c>
    </row>
    <row r="68" spans="2:2" ht="120" x14ac:dyDescent="0.25">
      <c r="B68" s="409" t="s">
        <v>1298</v>
      </c>
    </row>
    <row r="69" spans="2:2" ht="100.5" x14ac:dyDescent="0.25">
      <c r="B69" s="409" t="s">
        <v>1314</v>
      </c>
    </row>
    <row r="70" spans="2:2" ht="45" x14ac:dyDescent="0.25">
      <c r="B70" s="375" t="s">
        <v>1299</v>
      </c>
    </row>
    <row r="71" spans="2:2" x14ac:dyDescent="0.25">
      <c r="B71" s="409" t="s">
        <v>1105</v>
      </c>
    </row>
    <row r="72" spans="2:2" ht="45" x14ac:dyDescent="0.25">
      <c r="B72" s="375" t="s">
        <v>1300</v>
      </c>
    </row>
    <row r="73" spans="2:2" ht="30" x14ac:dyDescent="0.25">
      <c r="B73" s="375" t="s">
        <v>1301</v>
      </c>
    </row>
    <row r="74" spans="2:2" ht="30" x14ac:dyDescent="0.25">
      <c r="B74" s="375" t="s">
        <v>1302</v>
      </c>
    </row>
    <row r="75" spans="2:2" x14ac:dyDescent="0.25">
      <c r="B75" s="375" t="s">
        <v>1303</v>
      </c>
    </row>
    <row r="76" spans="2:2" ht="30" x14ac:dyDescent="0.25">
      <c r="B76" s="375" t="s">
        <v>1106</v>
      </c>
    </row>
    <row r="77" spans="2:2" ht="45" x14ac:dyDescent="0.25">
      <c r="B77" s="375" t="s">
        <v>1304</v>
      </c>
    </row>
    <row r="78" spans="2:2" x14ac:dyDescent="0.25">
      <c r="B78" s="375" t="s">
        <v>1305</v>
      </c>
    </row>
    <row r="79" spans="2:2" x14ac:dyDescent="0.25">
      <c r="B79" s="409" t="s">
        <v>1107</v>
      </c>
    </row>
    <row r="80" spans="2:2" ht="30" x14ac:dyDescent="0.25">
      <c r="B80" s="375" t="s">
        <v>1310</v>
      </c>
    </row>
    <row r="81" spans="2:2" ht="45" x14ac:dyDescent="0.25">
      <c r="B81" s="375" t="s">
        <v>1306</v>
      </c>
    </row>
    <row r="82" spans="2:2" x14ac:dyDescent="0.25">
      <c r="B82" s="409" t="s">
        <v>1108</v>
      </c>
    </row>
    <row r="83" spans="2:2" ht="45" x14ac:dyDescent="0.25">
      <c r="B83" s="375" t="s">
        <v>1315</v>
      </c>
    </row>
    <row r="84" spans="2:2" ht="60" x14ac:dyDescent="0.25">
      <c r="B84" s="375" t="s">
        <v>1316</v>
      </c>
    </row>
    <row r="85" spans="2:2" ht="30" x14ac:dyDescent="0.25">
      <c r="B85" s="375" t="s">
        <v>1307</v>
      </c>
    </row>
    <row r="86" spans="2:2" ht="45" x14ac:dyDescent="0.25">
      <c r="B86" s="375" t="s">
        <v>1308</v>
      </c>
    </row>
    <row r="87" spans="2:2" x14ac:dyDescent="0.25">
      <c r="B87" s="375"/>
    </row>
    <row r="88" spans="2:2" x14ac:dyDescent="0.25">
      <c r="B88" s="409" t="s">
        <v>1109</v>
      </c>
    </row>
    <row r="89" spans="2:2" ht="30" x14ac:dyDescent="0.25">
      <c r="B89" s="375" t="s">
        <v>1110</v>
      </c>
    </row>
    <row r="90" spans="2:2" x14ac:dyDescent="0.25">
      <c r="B90" s="375" t="s">
        <v>1111</v>
      </c>
    </row>
    <row r="91" spans="2:2" x14ac:dyDescent="0.25">
      <c r="B91" s="375" t="s">
        <v>1112</v>
      </c>
    </row>
    <row r="92" spans="2:2" x14ac:dyDescent="0.25">
      <c r="B92" s="405"/>
    </row>
  </sheetData>
  <mergeCells count="1">
    <mergeCell ref="B1:D1"/>
  </mergeCells>
  <pageMargins left="0.7" right="0.7" top="0.78740157499999996" bottom="0.78740157499999996" header="0.3" footer="0.3"/>
  <pageSetup paperSize="9" orientation="portrait" r:id="rId1"/>
  <headerFooter>
    <oddHeader>&amp;L&amp;"Arial"&amp;8&amp;K000000INTERNAL&amp;1#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4"/>
  <sheetViews>
    <sheetView workbookViewId="0"/>
  </sheetViews>
  <sheetFormatPr baseColWidth="10" defaultColWidth="11.28515625" defaultRowHeight="12.75" x14ac:dyDescent="0.2"/>
  <cols>
    <col min="1" max="1" width="1.7109375" style="196" customWidth="1"/>
    <col min="2" max="2" width="11.28515625" style="379"/>
    <col min="3" max="3" width="110.7109375" style="190" customWidth="1"/>
    <col min="4" max="4" width="1.7109375" style="196" customWidth="1"/>
    <col min="5" max="16384" width="11.28515625" style="190"/>
  </cols>
  <sheetData>
    <row r="1" spans="1:4" ht="63" customHeight="1" x14ac:dyDescent="0.2">
      <c r="A1" s="382"/>
      <c r="C1" s="408" t="s">
        <v>1258</v>
      </c>
      <c r="D1" s="382"/>
    </row>
    <row r="2" spans="1:4" x14ac:dyDescent="0.2">
      <c r="A2" s="382"/>
      <c r="B2" s="384" t="s">
        <v>1113</v>
      </c>
      <c r="C2" s="383" t="s">
        <v>1114</v>
      </c>
      <c r="D2" s="382"/>
    </row>
    <row r="3" spans="1:4" x14ac:dyDescent="0.2">
      <c r="A3" s="382"/>
      <c r="B3" s="384"/>
      <c r="C3" s="383"/>
      <c r="D3" s="382"/>
    </row>
    <row r="4" spans="1:4" x14ac:dyDescent="0.2">
      <c r="A4" s="382"/>
      <c r="B4" s="384" t="s">
        <v>125</v>
      </c>
      <c r="C4" s="383" t="s">
        <v>1115</v>
      </c>
      <c r="D4" s="382"/>
    </row>
    <row r="5" spans="1:4" x14ac:dyDescent="0.2">
      <c r="B5" s="384"/>
      <c r="C5" s="383" t="s">
        <v>1116</v>
      </c>
    </row>
    <row r="6" spans="1:4" x14ac:dyDescent="0.2">
      <c r="B6" s="384"/>
      <c r="C6" s="383" t="s">
        <v>1117</v>
      </c>
    </row>
    <row r="7" spans="1:4" x14ac:dyDescent="0.2">
      <c r="B7" s="384"/>
      <c r="C7" s="383" t="s">
        <v>1118</v>
      </c>
    </row>
    <row r="8" spans="1:4" x14ac:dyDescent="0.2">
      <c r="B8" s="384"/>
      <c r="C8" s="383"/>
    </row>
    <row r="9" spans="1:4" x14ac:dyDescent="0.2">
      <c r="B9" s="384" t="s">
        <v>133</v>
      </c>
      <c r="C9" s="383" t="s">
        <v>1119</v>
      </c>
    </row>
    <row r="10" spans="1:4" x14ac:dyDescent="0.2">
      <c r="B10" s="384"/>
      <c r="C10" s="383" t="s">
        <v>1120</v>
      </c>
    </row>
    <row r="11" spans="1:4" x14ac:dyDescent="0.2">
      <c r="B11" s="384"/>
      <c r="C11" s="383" t="s">
        <v>1121</v>
      </c>
    </row>
    <row r="12" spans="1:4" x14ac:dyDescent="0.2">
      <c r="B12" s="384"/>
      <c r="C12" s="383" t="s">
        <v>1122</v>
      </c>
    </row>
    <row r="13" spans="1:4" x14ac:dyDescent="0.2">
      <c r="A13" s="382"/>
      <c r="B13" s="384"/>
      <c r="C13" s="383" t="s">
        <v>1123</v>
      </c>
      <c r="D13" s="382"/>
    </row>
    <row r="14" spans="1:4" x14ac:dyDescent="0.2">
      <c r="B14" s="384"/>
      <c r="C14" s="383"/>
    </row>
    <row r="15" spans="1:4" x14ac:dyDescent="0.2">
      <c r="A15" s="380"/>
      <c r="B15" s="384" t="s">
        <v>159</v>
      </c>
      <c r="C15" s="386" t="s">
        <v>1124</v>
      </c>
      <c r="D15" s="380"/>
    </row>
    <row r="16" spans="1:4" x14ac:dyDescent="0.2">
      <c r="B16" s="384"/>
      <c r="C16" s="383" t="s">
        <v>1125</v>
      </c>
    </row>
    <row r="17" spans="2:3" x14ac:dyDescent="0.2">
      <c r="B17" s="384"/>
      <c r="C17" s="383"/>
    </row>
    <row r="18" spans="2:3" x14ac:dyDescent="0.2">
      <c r="B18" s="384" t="s">
        <v>1126</v>
      </c>
      <c r="C18" s="383" t="s">
        <v>1127</v>
      </c>
    </row>
    <row r="19" spans="2:3" x14ac:dyDescent="0.2">
      <c r="B19" s="384"/>
      <c r="C19" s="383" t="s">
        <v>1128</v>
      </c>
    </row>
    <row r="20" spans="2:3" x14ac:dyDescent="0.2">
      <c r="B20" s="384"/>
      <c r="C20" s="383"/>
    </row>
    <row r="21" spans="2:3" x14ac:dyDescent="0.2">
      <c r="B21" s="384" t="s">
        <v>1129</v>
      </c>
      <c r="C21" s="383" t="s">
        <v>1130</v>
      </c>
    </row>
    <row r="22" spans="2:3" x14ac:dyDescent="0.2">
      <c r="B22" s="384"/>
      <c r="C22" s="383"/>
    </row>
    <row r="23" spans="2:3" x14ac:dyDescent="0.2">
      <c r="B23" s="384" t="s">
        <v>1131</v>
      </c>
      <c r="C23" s="383" t="s">
        <v>1132</v>
      </c>
    </row>
    <row r="24" spans="2:3" x14ac:dyDescent="0.2">
      <c r="B24" s="384"/>
      <c r="C24" s="383"/>
    </row>
    <row r="25" spans="2:3" x14ac:dyDescent="0.2">
      <c r="B25" s="384" t="s">
        <v>207</v>
      </c>
      <c r="C25" s="383" t="s">
        <v>1133</v>
      </c>
    </row>
    <row r="26" spans="2:3" x14ac:dyDescent="0.2">
      <c r="B26" s="384"/>
      <c r="C26" s="383"/>
    </row>
    <row r="27" spans="2:3" x14ac:dyDescent="0.2">
      <c r="B27" s="384" t="s">
        <v>211</v>
      </c>
      <c r="C27" s="383" t="s">
        <v>1134</v>
      </c>
    </row>
    <row r="28" spans="2:3" x14ac:dyDescent="0.2">
      <c r="B28" s="384"/>
      <c r="C28" s="383"/>
    </row>
    <row r="29" spans="2:3" x14ac:dyDescent="0.2">
      <c r="B29" s="384" t="s">
        <v>216</v>
      </c>
      <c r="C29" s="383" t="s">
        <v>1135</v>
      </c>
    </row>
    <row r="30" spans="2:3" x14ac:dyDescent="0.2">
      <c r="B30" s="384"/>
      <c r="C30" s="383" t="s">
        <v>1136</v>
      </c>
    </row>
    <row r="31" spans="2:3" x14ac:dyDescent="0.2">
      <c r="B31" s="384"/>
      <c r="C31" s="383" t="s">
        <v>1137</v>
      </c>
    </row>
    <row r="32" spans="2:3" x14ac:dyDescent="0.2">
      <c r="B32" s="384"/>
      <c r="C32" s="383" t="s">
        <v>1138</v>
      </c>
    </row>
    <row r="33" spans="2:3" x14ac:dyDescent="0.2">
      <c r="B33" s="384"/>
      <c r="C33" s="383"/>
    </row>
    <row r="34" spans="2:3" x14ac:dyDescent="0.2">
      <c r="B34" s="384" t="s">
        <v>221</v>
      </c>
      <c r="C34" s="383" t="s">
        <v>1139</v>
      </c>
    </row>
    <row r="35" spans="2:3" x14ac:dyDescent="0.2">
      <c r="B35" s="384"/>
      <c r="C35" s="383" t="s">
        <v>1140</v>
      </c>
    </row>
    <row r="36" spans="2:3" x14ac:dyDescent="0.2">
      <c r="B36" s="384"/>
      <c r="C36" s="383" t="s">
        <v>1141</v>
      </c>
    </row>
    <row r="37" spans="2:3" x14ac:dyDescent="0.2">
      <c r="B37" s="384"/>
      <c r="C37" s="383" t="s">
        <v>1142</v>
      </c>
    </row>
    <row r="38" spans="2:3" x14ac:dyDescent="0.2">
      <c r="B38" s="384"/>
      <c r="C38" s="383"/>
    </row>
    <row r="39" spans="2:3" x14ac:dyDescent="0.2">
      <c r="B39" s="384" t="s">
        <v>1143</v>
      </c>
      <c r="C39" s="385" t="s">
        <v>1144</v>
      </c>
    </row>
    <row r="40" spans="2:3" x14ac:dyDescent="0.2">
      <c r="B40" s="384"/>
      <c r="C40" s="383" t="s">
        <v>1145</v>
      </c>
    </row>
    <row r="41" spans="2:3" x14ac:dyDescent="0.2">
      <c r="B41" s="384"/>
      <c r="C41" s="383" t="s">
        <v>1146</v>
      </c>
    </row>
    <row r="42" spans="2:3" ht="38.25" x14ac:dyDescent="0.2">
      <c r="B42" s="384"/>
      <c r="C42" s="383" t="s">
        <v>1147</v>
      </c>
    </row>
    <row r="43" spans="2:3" x14ac:dyDescent="0.2">
      <c r="C43" s="190" t="s">
        <v>1148</v>
      </c>
    </row>
    <row r="44" spans="2:3" ht="25.5" x14ac:dyDescent="0.2">
      <c r="C44" s="382" t="s">
        <v>1149</v>
      </c>
    </row>
    <row r="45" spans="2:3" ht="38.25" x14ac:dyDescent="0.2">
      <c r="C45" s="382" t="s">
        <v>1150</v>
      </c>
    </row>
    <row r="46" spans="2:3" x14ac:dyDescent="0.2">
      <c r="C46" s="190" t="s">
        <v>1151</v>
      </c>
    </row>
    <row r="47" spans="2:3" x14ac:dyDescent="0.2">
      <c r="C47" s="190" t="s">
        <v>1152</v>
      </c>
    </row>
    <row r="48" spans="2:3" x14ac:dyDescent="0.2">
      <c r="C48" s="190" t="s">
        <v>1153</v>
      </c>
    </row>
    <row r="50" spans="1:3" x14ac:dyDescent="0.2">
      <c r="B50" s="379" t="s">
        <v>1154</v>
      </c>
      <c r="C50" s="190" t="s">
        <v>1155</v>
      </c>
    </row>
    <row r="51" spans="1:3" x14ac:dyDescent="0.2">
      <c r="C51" s="382" t="s">
        <v>1156</v>
      </c>
    </row>
    <row r="52" spans="1:3" x14ac:dyDescent="0.2">
      <c r="C52" s="190" t="s">
        <v>1157</v>
      </c>
    </row>
    <row r="53" spans="1:3" x14ac:dyDescent="0.2">
      <c r="C53" s="190" t="s">
        <v>1158</v>
      </c>
    </row>
    <row r="54" spans="1:3" x14ac:dyDescent="0.2">
      <c r="C54" s="190" t="s">
        <v>1159</v>
      </c>
    </row>
    <row r="55" spans="1:3" x14ac:dyDescent="0.2">
      <c r="C55" s="382" t="s">
        <v>1160</v>
      </c>
    </row>
    <row r="57" spans="1:3" x14ac:dyDescent="0.2">
      <c r="B57" s="379" t="s">
        <v>1161</v>
      </c>
      <c r="C57" s="190" t="s">
        <v>1162</v>
      </c>
    </row>
    <row r="58" spans="1:3" x14ac:dyDescent="0.2">
      <c r="A58" s="196" t="s">
        <v>10</v>
      </c>
    </row>
    <row r="59" spans="1:3" x14ac:dyDescent="0.2">
      <c r="B59" s="379" t="s">
        <v>1163</v>
      </c>
      <c r="C59" s="190" t="s">
        <v>1164</v>
      </c>
    </row>
    <row r="60" spans="1:3" x14ac:dyDescent="0.2">
      <c r="B60" s="195" t="s">
        <v>1165</v>
      </c>
      <c r="C60" s="196" t="s">
        <v>1166</v>
      </c>
    </row>
    <row r="62" spans="1:3" x14ac:dyDescent="0.2">
      <c r="B62" s="379" t="s">
        <v>1167</v>
      </c>
      <c r="C62" s="190" t="s">
        <v>1168</v>
      </c>
    </row>
    <row r="63" spans="1:3" x14ac:dyDescent="0.2">
      <c r="C63" s="190" t="s">
        <v>1169</v>
      </c>
    </row>
    <row r="64" spans="1:3" x14ac:dyDescent="0.2">
      <c r="C64" s="381" t="s">
        <v>1170</v>
      </c>
    </row>
    <row r="65" spans="1:4" x14ac:dyDescent="0.2">
      <c r="C65" s="190" t="s">
        <v>1171</v>
      </c>
    </row>
    <row r="66" spans="1:4" x14ac:dyDescent="0.2">
      <c r="C66" s="190" t="s">
        <v>1172</v>
      </c>
    </row>
    <row r="67" spans="1:4" x14ac:dyDescent="0.2">
      <c r="C67" s="190" t="s">
        <v>1173</v>
      </c>
    </row>
    <row r="68" spans="1:4" x14ac:dyDescent="0.2">
      <c r="C68" s="190" t="s">
        <v>1174</v>
      </c>
    </row>
    <row r="70" spans="1:4" x14ac:dyDescent="0.2">
      <c r="B70" s="379" t="s">
        <v>1175</v>
      </c>
      <c r="C70" s="190" t="s">
        <v>1252</v>
      </c>
    </row>
    <row r="71" spans="1:4" x14ac:dyDescent="0.2">
      <c r="C71" s="190" t="s">
        <v>1176</v>
      </c>
    </row>
    <row r="72" spans="1:4" x14ac:dyDescent="0.2">
      <c r="C72" s="190" t="s">
        <v>1177</v>
      </c>
    </row>
    <row r="73" spans="1:4" x14ac:dyDescent="0.2">
      <c r="C73" s="190" t="s">
        <v>1178</v>
      </c>
    </row>
    <row r="74" spans="1:4" x14ac:dyDescent="0.2">
      <c r="C74" s="190" t="s">
        <v>1179</v>
      </c>
    </row>
    <row r="75" spans="1:4" x14ac:dyDescent="0.2">
      <c r="C75" s="190" t="s">
        <v>1180</v>
      </c>
    </row>
    <row r="76" spans="1:4" x14ac:dyDescent="0.2">
      <c r="C76" s="190" t="s">
        <v>1357</v>
      </c>
    </row>
    <row r="77" spans="1:4" x14ac:dyDescent="0.2">
      <c r="C77" s="190" t="s">
        <v>1358</v>
      </c>
    </row>
    <row r="78" spans="1:4" x14ac:dyDescent="0.2">
      <c r="C78" s="190" t="s">
        <v>1336</v>
      </c>
    </row>
    <row r="79" spans="1:4" x14ac:dyDescent="0.2">
      <c r="C79" s="190" t="s">
        <v>1337</v>
      </c>
    </row>
    <row r="80" spans="1:4" x14ac:dyDescent="0.2">
      <c r="A80" s="380"/>
      <c r="C80" s="190" t="s">
        <v>1359</v>
      </c>
      <c r="D80" s="380"/>
    </row>
    <row r="81" spans="1:4" x14ac:dyDescent="0.2">
      <c r="C81" s="190" t="s">
        <v>1338</v>
      </c>
    </row>
    <row r="82" spans="1:4" x14ac:dyDescent="0.2">
      <c r="C82" s="190" t="s">
        <v>1339</v>
      </c>
    </row>
    <row r="83" spans="1:4" x14ac:dyDescent="0.2">
      <c r="C83" s="190" t="s">
        <v>1340</v>
      </c>
    </row>
    <row r="84" spans="1:4" x14ac:dyDescent="0.2">
      <c r="C84" s="190" t="s">
        <v>1341</v>
      </c>
    </row>
    <row r="85" spans="1:4" x14ac:dyDescent="0.2">
      <c r="C85" s="190" t="s">
        <v>1342</v>
      </c>
    </row>
    <row r="86" spans="1:4" x14ac:dyDescent="0.2">
      <c r="C86" s="190" t="s">
        <v>1343</v>
      </c>
    </row>
    <row r="87" spans="1:4" x14ac:dyDescent="0.2">
      <c r="C87" s="190" t="s">
        <v>1344</v>
      </c>
    </row>
    <row r="88" spans="1:4" x14ac:dyDescent="0.2">
      <c r="C88" s="190" t="s">
        <v>1345</v>
      </c>
    </row>
    <row r="89" spans="1:4" x14ac:dyDescent="0.2">
      <c r="C89" s="190" t="s">
        <v>1181</v>
      </c>
    </row>
    <row r="90" spans="1:4" x14ac:dyDescent="0.2">
      <c r="A90" s="380"/>
      <c r="C90" s="190" t="s">
        <v>1182</v>
      </c>
      <c r="D90" s="380"/>
    </row>
    <row r="91" spans="1:4" x14ac:dyDescent="0.2">
      <c r="C91" s="190" t="s">
        <v>1183</v>
      </c>
    </row>
    <row r="92" spans="1:4" x14ac:dyDescent="0.2">
      <c r="C92" s="190" t="s">
        <v>1184</v>
      </c>
    </row>
    <row r="93" spans="1:4" x14ac:dyDescent="0.2">
      <c r="C93" s="190" t="s">
        <v>1185</v>
      </c>
    </row>
    <row r="95" spans="1:4" x14ac:dyDescent="0.2">
      <c r="B95" s="379" t="s">
        <v>1354</v>
      </c>
      <c r="C95" s="190" t="s">
        <v>1355</v>
      </c>
    </row>
    <row r="96" spans="1:4" x14ac:dyDescent="0.2">
      <c r="C96" s="190" t="s">
        <v>1356</v>
      </c>
    </row>
    <row r="97" spans="2:3" x14ac:dyDescent="0.2">
      <c r="C97" s="190" t="s">
        <v>1360</v>
      </c>
    </row>
    <row r="98" spans="2:3" x14ac:dyDescent="0.2">
      <c r="C98" s="190" t="s">
        <v>1370</v>
      </c>
    </row>
    <row r="100" spans="2:3" x14ac:dyDescent="0.2">
      <c r="B100" s="379" t="s">
        <v>1368</v>
      </c>
      <c r="C100" s="190" t="s">
        <v>1369</v>
      </c>
    </row>
    <row r="101" spans="2:3" x14ac:dyDescent="0.2">
      <c r="C101" s="190" t="s">
        <v>1371</v>
      </c>
    </row>
    <row r="103" spans="2:3" x14ac:dyDescent="0.2">
      <c r="B103" s="379" t="s">
        <v>1386</v>
      </c>
      <c r="C103" s="190" t="s">
        <v>1387</v>
      </c>
    </row>
    <row r="104" spans="2:3" x14ac:dyDescent="0.2">
      <c r="C104" s="190" t="s">
        <v>1426</v>
      </c>
    </row>
  </sheetData>
  <pageMargins left="0.7" right="0.7" top="0.78740157499999996" bottom="0.78740157499999996" header="0.3" footer="0.3"/>
  <pageSetup paperSize="9"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zoomScaleNormal="100" workbookViewId="0">
      <selection activeCell="C3" sqref="C3"/>
    </sheetView>
  </sheetViews>
  <sheetFormatPr baseColWidth="10" defaultColWidth="11.28515625" defaultRowHeight="12.75" x14ac:dyDescent="0.2"/>
  <cols>
    <col min="1" max="1" width="1.7109375" style="55" customWidth="1"/>
    <col min="2" max="2" width="30.7109375" style="75" customWidth="1"/>
    <col min="3" max="3" width="74.7109375" style="76" customWidth="1"/>
    <col min="4" max="4" width="1.7109375" style="55" customWidth="1"/>
    <col min="5" max="5" width="3.140625" style="77" customWidth="1"/>
    <col min="6" max="16384" width="11.28515625" style="77"/>
  </cols>
  <sheetData>
    <row r="1" spans="1:4" s="64" customFormat="1" ht="68.25" customHeight="1" x14ac:dyDescent="0.2">
      <c r="A1" s="61"/>
      <c r="B1" s="62" t="s">
        <v>0</v>
      </c>
      <c r="C1" s="63"/>
      <c r="D1" s="61"/>
    </row>
    <row r="2" spans="1:4" s="61" customFormat="1" ht="20.100000000000001" customHeight="1" x14ac:dyDescent="0.2">
      <c r="A2" s="65"/>
      <c r="B2" s="3"/>
      <c r="C2" s="66"/>
      <c r="D2" s="65"/>
    </row>
    <row r="3" spans="1:4" s="60" customFormat="1" ht="22.5" customHeight="1" x14ac:dyDescent="0.25">
      <c r="A3" s="55"/>
      <c r="B3" s="67" t="s">
        <v>1</v>
      </c>
      <c r="C3" s="236"/>
      <c r="D3" s="55"/>
    </row>
    <row r="4" spans="1:4" s="69" customFormat="1" ht="18" x14ac:dyDescent="0.25">
      <c r="A4" s="55"/>
      <c r="B4" s="67"/>
      <c r="C4" s="68"/>
      <c r="D4" s="55"/>
    </row>
    <row r="5" spans="1:4" s="60" customFormat="1" ht="22.5" customHeight="1" x14ac:dyDescent="0.25">
      <c r="A5" s="55"/>
      <c r="B5" s="67" t="s">
        <v>2</v>
      </c>
      <c r="C5" s="236"/>
      <c r="D5" s="55"/>
    </row>
    <row r="6" spans="1:4" s="69" customFormat="1" ht="18" x14ac:dyDescent="0.2">
      <c r="A6" s="61"/>
      <c r="B6" s="67"/>
      <c r="C6" s="70"/>
      <c r="D6" s="61"/>
    </row>
    <row r="7" spans="1:4" s="60" customFormat="1" ht="22.5" customHeight="1" x14ac:dyDescent="0.25">
      <c r="A7" s="55"/>
      <c r="B7" s="67" t="s">
        <v>3</v>
      </c>
      <c r="C7" s="236"/>
      <c r="D7" s="55"/>
    </row>
    <row r="8" spans="1:4" s="69" customFormat="1" ht="18" x14ac:dyDescent="0.2">
      <c r="A8" s="60"/>
      <c r="B8" s="67"/>
      <c r="C8" s="70"/>
      <c r="D8" s="60"/>
    </row>
    <row r="9" spans="1:4" s="60" customFormat="1" ht="22.5" customHeight="1" x14ac:dyDescent="0.25">
      <c r="A9" s="55"/>
      <c r="B9" s="67" t="s">
        <v>1248</v>
      </c>
      <c r="C9" s="236"/>
      <c r="D9" s="55"/>
    </row>
    <row r="10" spans="1:4" s="72" customFormat="1" ht="18" x14ac:dyDescent="0.2">
      <c r="A10" s="55"/>
      <c r="B10" s="67"/>
      <c r="C10" s="71"/>
      <c r="D10" s="55"/>
    </row>
    <row r="11" spans="1:4" s="60" customFormat="1" ht="22.5" customHeight="1" x14ac:dyDescent="0.25">
      <c r="A11" s="55"/>
      <c r="B11" s="67" t="s">
        <v>4</v>
      </c>
      <c r="C11" s="236"/>
      <c r="D11" s="55"/>
    </row>
    <row r="12" spans="1:4" s="69" customFormat="1" ht="18" x14ac:dyDescent="0.25">
      <c r="A12" s="55"/>
      <c r="B12" s="67"/>
      <c r="C12" s="68"/>
      <c r="D12" s="55"/>
    </row>
    <row r="13" spans="1:4" s="60" customFormat="1" ht="22.5" customHeight="1" x14ac:dyDescent="0.25">
      <c r="A13" s="55"/>
      <c r="B13" s="67" t="s">
        <v>5</v>
      </c>
      <c r="C13" s="236"/>
      <c r="D13" s="55"/>
    </row>
    <row r="14" spans="1:4" s="60" customFormat="1" ht="22.5" customHeight="1" x14ac:dyDescent="0.25">
      <c r="A14" s="55"/>
      <c r="B14" s="67" t="s">
        <v>6</v>
      </c>
      <c r="C14" s="236"/>
      <c r="D14" s="55"/>
    </row>
    <row r="15" spans="1:4" s="60" customFormat="1" ht="22.5" customHeight="1" x14ac:dyDescent="0.25">
      <c r="A15" s="55"/>
      <c r="B15" s="67" t="s">
        <v>7</v>
      </c>
      <c r="C15" s="236"/>
      <c r="D15" s="55"/>
    </row>
    <row r="16" spans="1:4" s="69" customFormat="1" ht="18" x14ac:dyDescent="0.25">
      <c r="A16" s="55"/>
      <c r="B16" s="67"/>
      <c r="C16" s="68"/>
      <c r="D16" s="55"/>
    </row>
    <row r="17" spans="1:4" s="60" customFormat="1" ht="22.5" customHeight="1" x14ac:dyDescent="0.25">
      <c r="A17" s="55"/>
      <c r="B17" s="67" t="s">
        <v>8</v>
      </c>
      <c r="C17" s="236"/>
      <c r="D17" s="55"/>
    </row>
    <row r="18" spans="1:4" s="60" customFormat="1" ht="22.5" customHeight="1" x14ac:dyDescent="0.25">
      <c r="A18" s="59"/>
      <c r="B18" s="67"/>
      <c r="C18" s="68"/>
      <c r="D18" s="59"/>
    </row>
    <row r="19" spans="1:4" s="60" customFormat="1" ht="22.5" customHeight="1" x14ac:dyDescent="0.25">
      <c r="A19" s="55"/>
      <c r="B19" s="67" t="s">
        <v>9</v>
      </c>
      <c r="C19" s="237"/>
      <c r="D19" s="55"/>
    </row>
    <row r="20" spans="1:4" s="60" customFormat="1" ht="22.5" customHeight="1" x14ac:dyDescent="0.25">
      <c r="A20" s="55"/>
      <c r="B20" s="73"/>
      <c r="C20" s="74"/>
      <c r="D20" s="55"/>
    </row>
    <row r="21" spans="1:4" s="60" customFormat="1" ht="22.5" customHeight="1" x14ac:dyDescent="0.25">
      <c r="A21" s="55"/>
      <c r="B21" s="73" t="s">
        <v>1427</v>
      </c>
      <c r="C21" s="74"/>
      <c r="D21" s="55"/>
    </row>
    <row r="22" spans="1:4" s="60" customFormat="1" ht="22.5" customHeight="1" x14ac:dyDescent="0.25">
      <c r="A22" s="55"/>
      <c r="B22" s="73"/>
      <c r="C22" s="74"/>
      <c r="D22" s="55"/>
    </row>
    <row r="24" spans="1:4" x14ac:dyDescent="0.2">
      <c r="A24" s="59"/>
      <c r="D24" s="59"/>
    </row>
    <row r="38" spans="1:4" x14ac:dyDescent="0.2">
      <c r="A38" s="59"/>
      <c r="D38" s="59"/>
    </row>
    <row r="65" spans="1:4" x14ac:dyDescent="0.2">
      <c r="A65" s="60"/>
      <c r="D65" s="60"/>
    </row>
    <row r="75" spans="1:4" x14ac:dyDescent="0.2">
      <c r="A75" s="60"/>
      <c r="D75" s="60"/>
    </row>
  </sheetData>
  <pageMargins left="0.7" right="0.7" top="0.78740157499999996" bottom="0.78740157499999996" header="0.3" footer="0.3"/>
  <pageSetup paperSize="9" scale="80" orientation="portrait" r:id="rId1"/>
  <headerFooter>
    <oddHeader>&amp;L&amp;"Arial"&amp;8&amp;K000000INTERNAL&amp;1#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06"/>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28515625" defaultRowHeight="21" customHeight="1" x14ac:dyDescent="0.3"/>
  <cols>
    <col min="1" max="1" width="1.7109375" style="328" customWidth="1"/>
    <col min="2" max="2" width="17.7109375" style="194" customWidth="1"/>
    <col min="3" max="3" width="60.7109375" style="194" customWidth="1"/>
    <col min="4" max="4" width="60.7109375" style="55" customWidth="1"/>
    <col min="5" max="8" width="60.7109375" style="194" customWidth="1"/>
    <col min="9" max="16384" width="11.28515625" style="194"/>
  </cols>
  <sheetData>
    <row r="1" spans="1:15" ht="97.9" customHeight="1" x14ac:dyDescent="0.3">
      <c r="A1" s="317"/>
      <c r="B1" s="436" t="s">
        <v>1320</v>
      </c>
      <c r="C1" s="436"/>
      <c r="D1" s="437"/>
    </row>
    <row r="2" spans="1:15" ht="17.25" x14ac:dyDescent="0.3">
      <c r="A2" s="318"/>
      <c r="B2" s="314" t="s">
        <v>10</v>
      </c>
      <c r="C2" s="314" t="s">
        <v>11</v>
      </c>
      <c r="D2" s="314" t="s">
        <v>12</v>
      </c>
      <c r="E2" s="333" t="s">
        <v>13</v>
      </c>
      <c r="F2" s="333" t="s">
        <v>14</v>
      </c>
      <c r="G2" s="333" t="s">
        <v>15</v>
      </c>
      <c r="H2" s="333" t="s">
        <v>16</v>
      </c>
      <c r="I2" s="316"/>
      <c r="J2" s="316"/>
      <c r="K2" s="316"/>
      <c r="L2" s="316"/>
      <c r="M2" s="316"/>
      <c r="N2" s="316"/>
      <c r="O2" s="316"/>
    </row>
    <row r="3" spans="1:15" ht="17.25" x14ac:dyDescent="0.3">
      <c r="A3" s="319"/>
      <c r="B3" s="339" t="s">
        <v>17</v>
      </c>
      <c r="C3" s="340" t="s">
        <v>18</v>
      </c>
      <c r="D3" s="340" t="s">
        <v>19</v>
      </c>
      <c r="E3" s="341" t="s">
        <v>20</v>
      </c>
      <c r="F3" s="341" t="s">
        <v>21</v>
      </c>
      <c r="G3" s="342" t="s">
        <v>22</v>
      </c>
      <c r="H3" s="342" t="s">
        <v>23</v>
      </c>
      <c r="I3" s="315"/>
      <c r="J3" s="315"/>
      <c r="K3" s="315"/>
      <c r="L3" s="315"/>
      <c r="M3" s="315"/>
      <c r="N3" s="315"/>
      <c r="O3" s="315"/>
    </row>
    <row r="4" spans="1:15" ht="51" x14ac:dyDescent="0.3">
      <c r="A4" s="320"/>
      <c r="B4" s="339" t="s">
        <v>1247</v>
      </c>
      <c r="C4" s="335" t="s">
        <v>1380</v>
      </c>
      <c r="D4" s="335" t="s">
        <v>1381</v>
      </c>
      <c r="E4" s="336" t="s">
        <v>24</v>
      </c>
      <c r="F4" s="336" t="s">
        <v>25</v>
      </c>
      <c r="G4" s="336" t="s">
        <v>26</v>
      </c>
      <c r="H4" s="336" t="s">
        <v>27</v>
      </c>
      <c r="I4" s="315"/>
      <c r="J4" s="315"/>
      <c r="K4" s="315"/>
      <c r="L4" s="315"/>
      <c r="M4" s="315"/>
      <c r="N4" s="315"/>
      <c r="O4" s="315"/>
    </row>
    <row r="5" spans="1:15" ht="357" x14ac:dyDescent="0.3">
      <c r="A5" s="320"/>
      <c r="B5" s="339" t="s">
        <v>28</v>
      </c>
      <c r="C5" s="335" t="s">
        <v>29</v>
      </c>
      <c r="D5" s="337" t="s">
        <v>30</v>
      </c>
      <c r="E5" s="336" t="s">
        <v>31</v>
      </c>
      <c r="F5" s="336" t="s">
        <v>32</v>
      </c>
      <c r="G5" s="336" t="s">
        <v>33</v>
      </c>
      <c r="H5" s="336" t="s">
        <v>34</v>
      </c>
      <c r="I5" s="315"/>
      <c r="J5" s="315"/>
      <c r="K5" s="315"/>
      <c r="L5" s="315"/>
      <c r="M5" s="315"/>
      <c r="N5" s="315"/>
      <c r="O5" s="315"/>
    </row>
    <row r="6" spans="1:15" ht="63.75" x14ac:dyDescent="0.3">
      <c r="A6" s="320"/>
      <c r="B6" s="339" t="s">
        <v>35</v>
      </c>
      <c r="C6" s="335"/>
      <c r="D6" s="337" t="s">
        <v>36</v>
      </c>
      <c r="E6" s="338" t="s">
        <v>37</v>
      </c>
      <c r="F6" s="338" t="s">
        <v>38</v>
      </c>
      <c r="G6" s="338" t="s">
        <v>39</v>
      </c>
      <c r="H6" s="338" t="s">
        <v>40</v>
      </c>
      <c r="I6" s="315"/>
      <c r="J6" s="315"/>
      <c r="K6" s="315"/>
      <c r="L6" s="315"/>
      <c r="M6" s="315"/>
      <c r="N6" s="315"/>
      <c r="O6" s="315"/>
    </row>
    <row r="7" spans="1:15" ht="17.25" x14ac:dyDescent="0.3">
      <c r="A7" s="320"/>
      <c r="B7" s="343" t="s">
        <v>41</v>
      </c>
      <c r="C7" s="332"/>
      <c r="D7" s="332"/>
      <c r="E7" s="334"/>
      <c r="F7" s="334"/>
      <c r="G7" s="334"/>
      <c r="H7" s="334"/>
      <c r="I7" s="315"/>
      <c r="J7" s="315"/>
      <c r="K7" s="315"/>
      <c r="L7" s="315"/>
      <c r="M7" s="315"/>
      <c r="N7" s="315"/>
      <c r="O7" s="315"/>
    </row>
    <row r="8" spans="1:15" ht="17.25" x14ac:dyDescent="0.3">
      <c r="A8" s="320"/>
      <c r="B8" s="331"/>
      <c r="C8" s="332"/>
      <c r="D8" s="332"/>
      <c r="E8" s="334"/>
      <c r="F8" s="334"/>
      <c r="G8" s="334"/>
      <c r="H8" s="334"/>
      <c r="I8" s="315"/>
      <c r="J8" s="315"/>
      <c r="K8" s="315"/>
      <c r="L8" s="315"/>
      <c r="M8" s="315"/>
      <c r="N8" s="315"/>
      <c r="O8" s="315"/>
    </row>
    <row r="9" spans="1:15" ht="17.25" x14ac:dyDescent="0.3">
      <c r="A9" s="321"/>
      <c r="B9" s="331"/>
      <c r="C9" s="332"/>
      <c r="D9" s="332"/>
      <c r="E9" s="334"/>
      <c r="F9" s="334"/>
      <c r="G9" s="334"/>
      <c r="H9" s="334"/>
      <c r="I9" s="315"/>
      <c r="J9" s="315"/>
      <c r="K9" s="315"/>
      <c r="L9" s="315"/>
      <c r="M9" s="315"/>
      <c r="N9" s="315"/>
      <c r="O9" s="315"/>
    </row>
    <row r="10" spans="1:15" ht="17.25" x14ac:dyDescent="0.3">
      <c r="A10" s="321"/>
      <c r="B10" s="331"/>
      <c r="C10" s="332"/>
      <c r="D10" s="332"/>
      <c r="E10" s="334"/>
      <c r="F10" s="334"/>
      <c r="G10" s="334"/>
      <c r="H10" s="334"/>
      <c r="I10" s="315"/>
      <c r="J10" s="315"/>
      <c r="K10" s="315"/>
      <c r="L10" s="315"/>
      <c r="M10" s="315"/>
      <c r="N10" s="315"/>
      <c r="O10" s="315"/>
    </row>
    <row r="11" spans="1:15" ht="17.25" x14ac:dyDescent="0.3">
      <c r="A11" s="321"/>
      <c r="B11" s="331"/>
      <c r="C11" s="332"/>
      <c r="D11" s="332"/>
      <c r="E11" s="334"/>
      <c r="F11" s="334"/>
      <c r="G11" s="334"/>
      <c r="H11" s="334"/>
      <c r="I11" s="315"/>
      <c r="J11" s="315"/>
      <c r="K11" s="315"/>
      <c r="L11" s="315"/>
      <c r="M11" s="315"/>
      <c r="N11" s="315"/>
      <c r="O11" s="315"/>
    </row>
    <row r="12" spans="1:15" ht="17.25" x14ac:dyDescent="0.3">
      <c r="A12" s="319"/>
      <c r="B12" s="331"/>
      <c r="C12" s="332"/>
      <c r="D12" s="332"/>
      <c r="E12" s="334"/>
      <c r="F12" s="334"/>
      <c r="G12" s="334"/>
      <c r="H12" s="334"/>
      <c r="I12" s="315"/>
      <c r="J12" s="315"/>
      <c r="K12" s="315"/>
      <c r="L12" s="315"/>
      <c r="M12" s="315"/>
      <c r="N12" s="315"/>
      <c r="O12" s="315"/>
    </row>
    <row r="13" spans="1:15" ht="17.25" x14ac:dyDescent="0.3">
      <c r="A13" s="320"/>
      <c r="B13" s="331"/>
      <c r="C13" s="332"/>
      <c r="D13" s="332"/>
      <c r="E13" s="334"/>
      <c r="F13" s="334"/>
      <c r="G13" s="334"/>
      <c r="H13" s="334"/>
      <c r="I13" s="315"/>
      <c r="J13" s="315"/>
      <c r="K13" s="315"/>
      <c r="L13" s="315"/>
      <c r="M13" s="315"/>
      <c r="N13" s="315"/>
      <c r="O13" s="315"/>
    </row>
    <row r="14" spans="1:15" ht="17.25" x14ac:dyDescent="0.3">
      <c r="A14" s="322"/>
      <c r="B14" s="331"/>
      <c r="C14" s="332"/>
      <c r="D14" s="332"/>
      <c r="E14" s="334"/>
      <c r="F14" s="334"/>
      <c r="G14" s="334"/>
      <c r="H14" s="334"/>
      <c r="I14" s="315"/>
      <c r="J14" s="315"/>
      <c r="K14" s="315"/>
      <c r="L14" s="315"/>
      <c r="M14" s="315"/>
      <c r="N14" s="315"/>
      <c r="O14" s="315"/>
    </row>
    <row r="15" spans="1:15" ht="17.25" x14ac:dyDescent="0.3">
      <c r="A15" s="321"/>
      <c r="B15" s="331"/>
      <c r="C15" s="332"/>
      <c r="D15" s="332"/>
      <c r="E15" s="334"/>
      <c r="F15" s="334"/>
      <c r="G15" s="334"/>
      <c r="H15" s="334"/>
      <c r="I15" s="315"/>
      <c r="J15" s="315"/>
      <c r="K15" s="315"/>
      <c r="L15" s="315"/>
      <c r="M15" s="315"/>
      <c r="N15" s="315"/>
      <c r="O15" s="315"/>
    </row>
    <row r="16" spans="1:15" ht="17.25" x14ac:dyDescent="0.3">
      <c r="A16" s="321"/>
      <c r="B16" s="331"/>
      <c r="C16" s="332"/>
      <c r="D16" s="332"/>
      <c r="E16" s="334"/>
      <c r="F16" s="334"/>
      <c r="G16" s="334"/>
      <c r="H16" s="334"/>
      <c r="I16" s="315"/>
      <c r="J16" s="315"/>
      <c r="K16" s="315"/>
      <c r="L16" s="315"/>
      <c r="M16" s="315"/>
      <c r="N16" s="315"/>
      <c r="O16" s="315"/>
    </row>
    <row r="17" spans="1:15" ht="17.25" x14ac:dyDescent="0.3">
      <c r="A17" s="321"/>
      <c r="B17" s="331"/>
      <c r="C17" s="332"/>
      <c r="D17" s="332"/>
      <c r="E17" s="334"/>
      <c r="F17" s="334"/>
      <c r="G17" s="334"/>
      <c r="H17" s="334"/>
      <c r="I17" s="315"/>
      <c r="J17" s="315"/>
      <c r="K17" s="315"/>
      <c r="L17" s="315"/>
      <c r="M17" s="315"/>
      <c r="N17" s="315"/>
      <c r="O17" s="315"/>
    </row>
    <row r="18" spans="1:15" ht="17.25" x14ac:dyDescent="0.3">
      <c r="A18" s="321"/>
      <c r="B18" s="331"/>
      <c r="C18" s="332"/>
      <c r="D18" s="332"/>
      <c r="E18" s="334"/>
      <c r="F18" s="334"/>
      <c r="G18" s="334"/>
      <c r="H18" s="334"/>
      <c r="I18" s="315"/>
      <c r="J18" s="315"/>
      <c r="K18" s="315"/>
      <c r="L18" s="315"/>
      <c r="M18" s="315"/>
      <c r="N18" s="315"/>
      <c r="O18" s="315"/>
    </row>
    <row r="19" spans="1:15" ht="17.25" x14ac:dyDescent="0.3">
      <c r="A19" s="321"/>
      <c r="B19" s="331"/>
      <c r="C19" s="332"/>
      <c r="D19" s="332"/>
      <c r="E19" s="334"/>
      <c r="F19" s="334"/>
      <c r="G19" s="334"/>
      <c r="H19" s="334"/>
      <c r="I19" s="315"/>
      <c r="J19" s="315"/>
      <c r="K19" s="315"/>
      <c r="L19" s="315"/>
      <c r="M19" s="315"/>
      <c r="N19" s="315"/>
      <c r="O19" s="315"/>
    </row>
    <row r="20" spans="1:15" ht="17.25" x14ac:dyDescent="0.3">
      <c r="A20" s="321"/>
      <c r="B20" s="331"/>
      <c r="C20" s="332"/>
      <c r="D20" s="332"/>
      <c r="E20" s="334"/>
      <c r="F20" s="334"/>
      <c r="G20" s="334"/>
      <c r="H20" s="334"/>
      <c r="I20" s="315"/>
      <c r="J20" s="315"/>
      <c r="K20" s="315"/>
      <c r="L20" s="315"/>
      <c r="M20" s="315"/>
      <c r="N20" s="315"/>
      <c r="O20" s="315"/>
    </row>
    <row r="21" spans="1:15" ht="17.25" x14ac:dyDescent="0.3">
      <c r="A21" s="321"/>
      <c r="B21" s="331"/>
      <c r="C21" s="332"/>
      <c r="D21" s="332"/>
      <c r="E21" s="334"/>
      <c r="F21" s="334"/>
      <c r="G21" s="334"/>
      <c r="H21" s="334"/>
      <c r="I21" s="315"/>
      <c r="J21" s="315"/>
      <c r="K21" s="315"/>
      <c r="L21" s="315"/>
      <c r="M21" s="315"/>
      <c r="N21" s="315"/>
      <c r="O21" s="315"/>
    </row>
    <row r="22" spans="1:15" ht="17.25" x14ac:dyDescent="0.3">
      <c r="A22" s="321"/>
      <c r="B22" s="331"/>
      <c r="C22" s="332"/>
      <c r="D22" s="332"/>
      <c r="E22" s="334"/>
      <c r="F22" s="334"/>
      <c r="G22" s="334"/>
      <c r="H22" s="334"/>
      <c r="I22" s="315"/>
      <c r="J22" s="315"/>
      <c r="K22" s="315"/>
      <c r="L22" s="315"/>
      <c r="M22" s="315"/>
      <c r="N22" s="315"/>
      <c r="O22" s="315"/>
    </row>
    <row r="23" spans="1:15" ht="17.25" x14ac:dyDescent="0.3">
      <c r="A23" s="321"/>
      <c r="B23" s="331"/>
      <c r="C23" s="332"/>
      <c r="D23" s="332"/>
      <c r="E23" s="334"/>
      <c r="F23" s="334"/>
      <c r="G23" s="334"/>
      <c r="H23" s="334"/>
      <c r="I23" s="315"/>
      <c r="J23" s="315"/>
      <c r="K23" s="315"/>
      <c r="L23" s="315"/>
      <c r="M23" s="315"/>
      <c r="N23" s="315"/>
      <c r="O23" s="315"/>
    </row>
    <row r="24" spans="1:15" ht="17.25" x14ac:dyDescent="0.3">
      <c r="A24" s="321"/>
      <c r="B24" s="313"/>
      <c r="C24" s="313"/>
      <c r="D24" s="313"/>
    </row>
    <row r="25" spans="1:15" ht="17.25" x14ac:dyDescent="0.3">
      <c r="A25" s="323"/>
      <c r="B25" s="311"/>
      <c r="C25" s="311"/>
      <c r="D25" s="311"/>
    </row>
    <row r="26" spans="1:15" ht="17.25" x14ac:dyDescent="0.3">
      <c r="A26" s="323"/>
      <c r="B26" s="311"/>
      <c r="C26" s="311"/>
      <c r="D26" s="311"/>
    </row>
    <row r="27" spans="1:15" ht="17.25" x14ac:dyDescent="0.3">
      <c r="A27" s="323"/>
      <c r="B27" s="311"/>
      <c r="C27" s="311"/>
      <c r="D27" s="311"/>
    </row>
    <row r="28" spans="1:15" ht="17.25" x14ac:dyDescent="0.3">
      <c r="A28" s="324"/>
      <c r="B28" s="311"/>
      <c r="C28" s="311"/>
      <c r="D28" s="311"/>
    </row>
    <row r="29" spans="1:15" ht="17.25" x14ac:dyDescent="0.3">
      <c r="A29" s="323"/>
      <c r="B29" s="311"/>
      <c r="C29" s="311"/>
      <c r="D29" s="311"/>
    </row>
    <row r="30" spans="1:15" ht="17.25" x14ac:dyDescent="0.3">
      <c r="A30" s="323"/>
      <c r="B30" s="311"/>
      <c r="C30" s="311"/>
      <c r="D30" s="311"/>
    </row>
    <row r="31" spans="1:15" ht="17.25" x14ac:dyDescent="0.3">
      <c r="A31" s="323"/>
      <c r="B31" s="311"/>
      <c r="C31" s="311"/>
      <c r="D31" s="311"/>
    </row>
    <row r="32" spans="1:15" ht="17.25" x14ac:dyDescent="0.3">
      <c r="A32" s="323"/>
      <c r="B32" s="311"/>
      <c r="C32" s="311"/>
      <c r="D32" s="311"/>
    </row>
    <row r="33" spans="1:4" ht="17.25" x14ac:dyDescent="0.3">
      <c r="A33" s="323"/>
      <c r="B33" s="311"/>
      <c r="C33" s="311"/>
      <c r="D33" s="311"/>
    </row>
    <row r="34" spans="1:4" ht="17.25" x14ac:dyDescent="0.3">
      <c r="A34" s="324"/>
      <c r="B34" s="311"/>
      <c r="C34" s="311"/>
      <c r="D34" s="311"/>
    </row>
    <row r="35" spans="1:4" ht="17.25" x14ac:dyDescent="0.3">
      <c r="A35" s="323"/>
      <c r="B35" s="311"/>
      <c r="C35" s="311"/>
      <c r="D35" s="311"/>
    </row>
    <row r="36" spans="1:4" ht="17.25" x14ac:dyDescent="0.3">
      <c r="A36" s="325"/>
      <c r="B36" s="311"/>
      <c r="C36" s="311"/>
      <c r="D36" s="311"/>
    </row>
    <row r="37" spans="1:4" ht="17.25" x14ac:dyDescent="0.3">
      <c r="A37" s="325"/>
      <c r="B37" s="311"/>
      <c r="C37" s="311"/>
      <c r="D37" s="311"/>
    </row>
    <row r="38" spans="1:4" ht="17.25" x14ac:dyDescent="0.3">
      <c r="A38" s="325"/>
      <c r="B38" s="311"/>
      <c r="C38" s="311"/>
      <c r="D38" s="311"/>
    </row>
    <row r="39" spans="1:4" ht="17.25" x14ac:dyDescent="0.3">
      <c r="A39" s="325"/>
      <c r="B39" s="311"/>
      <c r="C39" s="311"/>
      <c r="D39" s="311"/>
    </row>
    <row r="40" spans="1:4" ht="17.25" x14ac:dyDescent="0.3">
      <c r="A40" s="325"/>
      <c r="B40" s="311"/>
      <c r="C40" s="311"/>
      <c r="D40" s="311"/>
    </row>
    <row r="41" spans="1:4" ht="17.25" x14ac:dyDescent="0.3">
      <c r="A41" s="325"/>
      <c r="B41" s="311"/>
      <c r="C41" s="311"/>
      <c r="D41" s="311"/>
    </row>
    <row r="42" spans="1:4" ht="17.25" x14ac:dyDescent="0.3">
      <c r="A42" s="325"/>
      <c r="B42" s="311"/>
      <c r="C42" s="311"/>
      <c r="D42" s="311"/>
    </row>
    <row r="43" spans="1:4" ht="17.25" x14ac:dyDescent="0.3">
      <c r="A43" s="325"/>
      <c r="B43" s="311"/>
      <c r="C43" s="311"/>
      <c r="D43" s="311"/>
    </row>
    <row r="44" spans="1:4" ht="17.25" x14ac:dyDescent="0.3">
      <c r="A44" s="323"/>
      <c r="B44" s="311"/>
      <c r="C44" s="311"/>
      <c r="D44" s="311"/>
    </row>
    <row r="45" spans="1:4" ht="21" customHeight="1" x14ac:dyDescent="0.3">
      <c r="A45" s="323"/>
      <c r="B45" s="312"/>
      <c r="C45" s="312"/>
      <c r="D45" s="142"/>
    </row>
    <row r="48" spans="1:4" ht="21" customHeight="1" x14ac:dyDescent="0.3">
      <c r="A48" s="326"/>
      <c r="D48" s="59"/>
    </row>
    <row r="54" spans="1:4" ht="21" customHeight="1" x14ac:dyDescent="0.3">
      <c r="A54" s="327"/>
      <c r="D54" s="57"/>
    </row>
    <row r="55" spans="1:4" ht="21" customHeight="1" x14ac:dyDescent="0.3">
      <c r="A55" s="327"/>
      <c r="D55" s="57"/>
    </row>
    <row r="56" spans="1:4" ht="21" customHeight="1" x14ac:dyDescent="0.3">
      <c r="A56" s="327"/>
      <c r="D56" s="57"/>
    </row>
    <row r="57" spans="1:4" ht="21" customHeight="1" x14ac:dyDescent="0.3">
      <c r="A57" s="327"/>
      <c r="D57" s="57"/>
    </row>
    <row r="58" spans="1:4" ht="21" customHeight="1" x14ac:dyDescent="0.3">
      <c r="A58" s="327"/>
      <c r="D58" s="57"/>
    </row>
    <row r="59" spans="1:4" ht="21" customHeight="1" x14ac:dyDescent="0.3">
      <c r="A59" s="327"/>
      <c r="D59" s="57"/>
    </row>
    <row r="60" spans="1:4" ht="21" customHeight="1" x14ac:dyDescent="0.3">
      <c r="A60" s="327"/>
      <c r="D60" s="57"/>
    </row>
    <row r="61" spans="1:4" ht="21" customHeight="1" x14ac:dyDescent="0.3">
      <c r="A61" s="327"/>
      <c r="D61" s="57"/>
    </row>
    <row r="62" spans="1:4" ht="21" customHeight="1" x14ac:dyDescent="0.3">
      <c r="A62" s="327"/>
      <c r="D62" s="57"/>
    </row>
    <row r="68" spans="1:4" ht="21" customHeight="1" x14ac:dyDescent="0.3">
      <c r="A68" s="327"/>
      <c r="D68" s="57"/>
    </row>
    <row r="69" spans="1:4" ht="21" customHeight="1" x14ac:dyDescent="0.3">
      <c r="A69" s="327"/>
      <c r="D69" s="57"/>
    </row>
    <row r="70" spans="1:4" ht="21" customHeight="1" x14ac:dyDescent="0.3">
      <c r="A70" s="327"/>
      <c r="D70" s="57"/>
    </row>
    <row r="71" spans="1:4" ht="21" customHeight="1" x14ac:dyDescent="0.3">
      <c r="A71" s="327"/>
      <c r="D71" s="57"/>
    </row>
    <row r="72" spans="1:4" ht="21" customHeight="1" x14ac:dyDescent="0.3">
      <c r="A72" s="327"/>
      <c r="D72" s="57"/>
    </row>
    <row r="73" spans="1:4" ht="21" customHeight="1" x14ac:dyDescent="0.3">
      <c r="A73" s="327"/>
      <c r="D73" s="57"/>
    </row>
    <row r="75" spans="1:4" ht="21" customHeight="1" x14ac:dyDescent="0.3">
      <c r="A75" s="329"/>
      <c r="D75" s="60"/>
    </row>
    <row r="81" spans="1:4" ht="21" customHeight="1" x14ac:dyDescent="0.3">
      <c r="A81" s="327"/>
      <c r="D81" s="57"/>
    </row>
    <row r="82" spans="1:4" ht="21" customHeight="1" x14ac:dyDescent="0.3">
      <c r="A82" s="327"/>
      <c r="D82" s="57"/>
    </row>
    <row r="83" spans="1:4" ht="21" customHeight="1" x14ac:dyDescent="0.3">
      <c r="A83" s="327"/>
      <c r="D83" s="57"/>
    </row>
    <row r="84" spans="1:4" ht="21" customHeight="1" x14ac:dyDescent="0.3">
      <c r="A84" s="327"/>
      <c r="D84" s="57"/>
    </row>
    <row r="85" spans="1:4" ht="21" customHeight="1" x14ac:dyDescent="0.3">
      <c r="A85" s="330"/>
      <c r="D85" s="58"/>
    </row>
    <row r="95" spans="1:4" ht="21" customHeight="1" x14ac:dyDescent="0.3">
      <c r="A95" s="327"/>
      <c r="D95" s="57"/>
    </row>
    <row r="96" spans="1:4" ht="21" customHeight="1" x14ac:dyDescent="0.3">
      <c r="A96" s="327"/>
      <c r="D96" s="57"/>
    </row>
    <row r="97" spans="1:4" ht="21" customHeight="1" x14ac:dyDescent="0.3">
      <c r="A97" s="327"/>
      <c r="D97" s="57"/>
    </row>
    <row r="98" spans="1:4" ht="21" customHeight="1" x14ac:dyDescent="0.3">
      <c r="A98" s="327"/>
      <c r="D98" s="57"/>
    </row>
    <row r="99" spans="1:4" ht="21" customHeight="1" x14ac:dyDescent="0.3">
      <c r="A99" s="327"/>
      <c r="D99" s="57"/>
    </row>
    <row r="100" spans="1:4" ht="21" customHeight="1" x14ac:dyDescent="0.3">
      <c r="A100" s="327"/>
      <c r="D100" s="57"/>
    </row>
    <row r="101" spans="1:4" ht="21" customHeight="1" x14ac:dyDescent="0.3">
      <c r="A101" s="327"/>
      <c r="D101" s="57"/>
    </row>
    <row r="102" spans="1:4" ht="21" customHeight="1" x14ac:dyDescent="0.3">
      <c r="A102" s="327"/>
      <c r="D102" s="57"/>
    </row>
    <row r="109" spans="1:4" ht="21" customHeight="1" x14ac:dyDescent="0.3">
      <c r="A109" s="327"/>
      <c r="D109" s="57"/>
    </row>
    <row r="110" spans="1:4" ht="21" customHeight="1" x14ac:dyDescent="0.3">
      <c r="A110" s="327"/>
      <c r="D110" s="57"/>
    </row>
    <row r="111" spans="1:4" ht="21" customHeight="1" x14ac:dyDescent="0.3">
      <c r="A111" s="327"/>
      <c r="D111" s="57"/>
    </row>
    <row r="112" spans="1:4" ht="21" customHeight="1" x14ac:dyDescent="0.3">
      <c r="A112" s="327"/>
      <c r="D112" s="57"/>
    </row>
    <row r="113" spans="1:4" ht="21" customHeight="1" x14ac:dyDescent="0.3">
      <c r="A113" s="327"/>
      <c r="D113" s="57"/>
    </row>
    <row r="114" spans="1:4" ht="21" customHeight="1" x14ac:dyDescent="0.3">
      <c r="A114" s="327"/>
      <c r="D114" s="57"/>
    </row>
    <row r="124" spans="1:4" ht="21" customHeight="1" x14ac:dyDescent="0.3">
      <c r="A124" s="327"/>
      <c r="D124" s="57"/>
    </row>
    <row r="125" spans="1:4" ht="21" customHeight="1" x14ac:dyDescent="0.3">
      <c r="A125" s="327"/>
      <c r="D125" s="57"/>
    </row>
    <row r="126" spans="1:4" ht="21" customHeight="1" x14ac:dyDescent="0.3">
      <c r="A126" s="327"/>
      <c r="D126" s="57"/>
    </row>
    <row r="127" spans="1:4" ht="21" customHeight="1" x14ac:dyDescent="0.3">
      <c r="A127" s="327"/>
      <c r="D127" s="57"/>
    </row>
    <row r="128" spans="1:4" ht="21" customHeight="1" x14ac:dyDescent="0.3">
      <c r="A128" s="327"/>
      <c r="D128" s="57"/>
    </row>
    <row r="129" spans="1:4" ht="21" customHeight="1" x14ac:dyDescent="0.3">
      <c r="A129" s="327"/>
      <c r="D129" s="57"/>
    </row>
    <row r="130" spans="1:4" ht="21" customHeight="1" x14ac:dyDescent="0.3">
      <c r="A130" s="327"/>
      <c r="D130" s="57"/>
    </row>
    <row r="131" spans="1:4" ht="21" customHeight="1" x14ac:dyDescent="0.3">
      <c r="A131" s="327"/>
      <c r="D131" s="57"/>
    </row>
    <row r="141" spans="1:4" ht="21" customHeight="1" x14ac:dyDescent="0.3">
      <c r="A141" s="327"/>
      <c r="D141" s="57"/>
    </row>
    <row r="142" spans="1:4" ht="21" customHeight="1" x14ac:dyDescent="0.3">
      <c r="A142" s="327"/>
      <c r="D142" s="57"/>
    </row>
    <row r="143" spans="1:4" ht="21" customHeight="1" x14ac:dyDescent="0.3">
      <c r="A143" s="327"/>
      <c r="D143" s="57"/>
    </row>
    <row r="144" spans="1:4" ht="21" customHeight="1" x14ac:dyDescent="0.3">
      <c r="A144" s="327"/>
      <c r="D144" s="57"/>
    </row>
    <row r="145" spans="1:4" ht="21" customHeight="1" x14ac:dyDescent="0.3">
      <c r="A145" s="327"/>
      <c r="D145" s="57"/>
    </row>
    <row r="146" spans="1:4" ht="21" customHeight="1" x14ac:dyDescent="0.3">
      <c r="A146" s="327"/>
      <c r="D146" s="57"/>
    </row>
    <row r="147" spans="1:4" ht="21" customHeight="1" x14ac:dyDescent="0.3">
      <c r="A147" s="327"/>
      <c r="D147" s="57"/>
    </row>
    <row r="148" spans="1:4" ht="21" customHeight="1" x14ac:dyDescent="0.3">
      <c r="A148" s="327"/>
      <c r="D148" s="57"/>
    </row>
    <row r="158" spans="1:4" ht="21" customHeight="1" x14ac:dyDescent="0.3">
      <c r="A158" s="327"/>
      <c r="D158" s="57"/>
    </row>
    <row r="159" spans="1:4" ht="21" customHeight="1" x14ac:dyDescent="0.3">
      <c r="A159" s="327"/>
      <c r="D159" s="57"/>
    </row>
    <row r="160" spans="1:4" ht="21" customHeight="1" x14ac:dyDescent="0.3">
      <c r="A160" s="327"/>
      <c r="D160" s="57"/>
    </row>
    <row r="161" spans="1:4" ht="21" customHeight="1" x14ac:dyDescent="0.3">
      <c r="A161" s="327"/>
      <c r="D161" s="57"/>
    </row>
    <row r="162" spans="1:4" ht="21" customHeight="1" x14ac:dyDescent="0.3">
      <c r="A162" s="327"/>
      <c r="D162" s="57"/>
    </row>
    <row r="163" spans="1:4" ht="21" customHeight="1" x14ac:dyDescent="0.3">
      <c r="A163" s="327"/>
      <c r="D163" s="57"/>
    </row>
    <row r="164" spans="1:4" ht="21" customHeight="1" x14ac:dyDescent="0.3">
      <c r="A164" s="327"/>
      <c r="D164" s="57"/>
    </row>
    <row r="165" spans="1:4" ht="21" customHeight="1" x14ac:dyDescent="0.3">
      <c r="A165" s="327"/>
      <c r="D165" s="57"/>
    </row>
    <row r="177" spans="1:4" ht="21" customHeight="1" x14ac:dyDescent="0.3">
      <c r="A177" s="327"/>
      <c r="D177" s="57"/>
    </row>
    <row r="178" spans="1:4" ht="21" customHeight="1" x14ac:dyDescent="0.3">
      <c r="A178" s="327"/>
      <c r="D178" s="57"/>
    </row>
    <row r="179" spans="1:4" ht="21" customHeight="1" x14ac:dyDescent="0.3">
      <c r="A179" s="327"/>
      <c r="D179" s="57"/>
    </row>
    <row r="180" spans="1:4" ht="21" customHeight="1" x14ac:dyDescent="0.3">
      <c r="A180" s="327"/>
      <c r="D180" s="57"/>
    </row>
    <row r="181" spans="1:4" ht="21" customHeight="1" x14ac:dyDescent="0.3">
      <c r="A181" s="327"/>
      <c r="D181" s="57"/>
    </row>
    <row r="182" spans="1:4" ht="21" customHeight="1" x14ac:dyDescent="0.3">
      <c r="A182" s="327"/>
      <c r="D182" s="57"/>
    </row>
    <row r="183" spans="1:4" ht="21" customHeight="1" x14ac:dyDescent="0.3">
      <c r="A183" s="327"/>
      <c r="D183" s="57"/>
    </row>
    <row r="184" spans="1:4" ht="21" customHeight="1" x14ac:dyDescent="0.3">
      <c r="A184" s="327"/>
      <c r="D184" s="57"/>
    </row>
    <row r="194" spans="1:4" ht="21" customHeight="1" x14ac:dyDescent="0.3">
      <c r="A194" s="327"/>
      <c r="D194" s="57"/>
    </row>
    <row r="195" spans="1:4" ht="21" customHeight="1" x14ac:dyDescent="0.3">
      <c r="A195" s="327"/>
      <c r="D195" s="57"/>
    </row>
    <row r="196" spans="1:4" ht="21" customHeight="1" x14ac:dyDescent="0.3">
      <c r="A196" s="327"/>
      <c r="D196" s="57"/>
    </row>
    <row r="197" spans="1:4" ht="21" customHeight="1" x14ac:dyDescent="0.3">
      <c r="A197" s="327"/>
      <c r="D197" s="57"/>
    </row>
    <row r="198" spans="1:4" ht="21" customHeight="1" x14ac:dyDescent="0.3">
      <c r="A198" s="327"/>
      <c r="D198" s="57"/>
    </row>
    <row r="199" spans="1:4" ht="21" customHeight="1" x14ac:dyDescent="0.3">
      <c r="A199" s="327"/>
      <c r="D199" s="57"/>
    </row>
    <row r="200" spans="1:4" ht="21" customHeight="1" x14ac:dyDescent="0.3">
      <c r="A200" s="327"/>
      <c r="D200" s="57"/>
    </row>
    <row r="201" spans="1:4" ht="21" customHeight="1" x14ac:dyDescent="0.3">
      <c r="A201" s="327"/>
      <c r="D201" s="57"/>
    </row>
    <row r="211" spans="1:4" ht="21" customHeight="1" x14ac:dyDescent="0.3">
      <c r="A211" s="327"/>
      <c r="D211" s="57"/>
    </row>
    <row r="212" spans="1:4" ht="21" customHeight="1" x14ac:dyDescent="0.3">
      <c r="A212" s="327"/>
      <c r="D212" s="57"/>
    </row>
    <row r="213" spans="1:4" ht="21" customHeight="1" x14ac:dyDescent="0.3">
      <c r="A213" s="327"/>
      <c r="D213" s="57"/>
    </row>
    <row r="214" spans="1:4" ht="21" customHeight="1" x14ac:dyDescent="0.3">
      <c r="A214" s="327"/>
      <c r="D214" s="57"/>
    </row>
    <row r="215" spans="1:4" ht="21" customHeight="1" x14ac:dyDescent="0.3">
      <c r="A215" s="327"/>
      <c r="D215" s="57"/>
    </row>
    <row r="216" spans="1:4" ht="21" customHeight="1" x14ac:dyDescent="0.3">
      <c r="A216" s="327"/>
      <c r="D216" s="57"/>
    </row>
    <row r="217" spans="1:4" ht="21" customHeight="1" x14ac:dyDescent="0.3">
      <c r="A217" s="327"/>
      <c r="D217" s="57"/>
    </row>
    <row r="218" spans="1:4" ht="21" customHeight="1" x14ac:dyDescent="0.3">
      <c r="A218" s="327"/>
      <c r="D218" s="57"/>
    </row>
    <row r="228" spans="1:4" ht="21" customHeight="1" x14ac:dyDescent="0.3">
      <c r="A228" s="327"/>
      <c r="D228" s="57"/>
    </row>
    <row r="229" spans="1:4" ht="21" customHeight="1" x14ac:dyDescent="0.3">
      <c r="A229" s="327"/>
      <c r="D229" s="57"/>
    </row>
    <row r="230" spans="1:4" ht="21" customHeight="1" x14ac:dyDescent="0.3">
      <c r="A230" s="327"/>
      <c r="D230" s="57"/>
    </row>
    <row r="231" spans="1:4" ht="21" customHeight="1" x14ac:dyDescent="0.3">
      <c r="A231" s="327"/>
      <c r="D231" s="57"/>
    </row>
    <row r="232" spans="1:4" ht="21" customHeight="1" x14ac:dyDescent="0.3">
      <c r="A232" s="327"/>
      <c r="D232" s="57"/>
    </row>
    <row r="233" spans="1:4" ht="21" customHeight="1" x14ac:dyDescent="0.3">
      <c r="A233" s="327"/>
      <c r="D233" s="57"/>
    </row>
    <row r="234" spans="1:4" ht="21" customHeight="1" x14ac:dyDescent="0.3">
      <c r="A234" s="327"/>
      <c r="D234" s="57"/>
    </row>
    <row r="235" spans="1:4" ht="21" customHeight="1" x14ac:dyDescent="0.3">
      <c r="A235" s="327"/>
      <c r="D235" s="57"/>
    </row>
    <row r="245" spans="1:4" ht="21" customHeight="1" x14ac:dyDescent="0.3">
      <c r="A245" s="327"/>
      <c r="D245" s="57"/>
    </row>
    <row r="246" spans="1:4" ht="21" customHeight="1" x14ac:dyDescent="0.3">
      <c r="A246" s="327"/>
      <c r="D246" s="57"/>
    </row>
    <row r="247" spans="1:4" ht="21" customHeight="1" x14ac:dyDescent="0.3">
      <c r="A247" s="327"/>
      <c r="D247" s="57"/>
    </row>
    <row r="248" spans="1:4" ht="21" customHeight="1" x14ac:dyDescent="0.3">
      <c r="A248" s="327"/>
      <c r="D248" s="57"/>
    </row>
    <row r="249" spans="1:4" ht="21" customHeight="1" x14ac:dyDescent="0.3">
      <c r="A249" s="327"/>
      <c r="D249" s="57"/>
    </row>
    <row r="250" spans="1:4" ht="21" customHeight="1" x14ac:dyDescent="0.3">
      <c r="A250" s="327"/>
      <c r="D250" s="57"/>
    </row>
    <row r="251" spans="1:4" ht="21" customHeight="1" x14ac:dyDescent="0.3">
      <c r="A251" s="327"/>
      <c r="D251" s="57"/>
    </row>
    <row r="252" spans="1:4" ht="21" customHeight="1" x14ac:dyDescent="0.3">
      <c r="A252" s="327"/>
      <c r="D252" s="57"/>
    </row>
    <row r="262" spans="1:4" ht="21" customHeight="1" x14ac:dyDescent="0.3">
      <c r="A262" s="327"/>
      <c r="D262" s="57"/>
    </row>
    <row r="263" spans="1:4" ht="21" customHeight="1" x14ac:dyDescent="0.3">
      <c r="A263" s="327"/>
      <c r="D263" s="57"/>
    </row>
    <row r="264" spans="1:4" ht="21" customHeight="1" x14ac:dyDescent="0.3">
      <c r="A264" s="327"/>
      <c r="D264" s="57"/>
    </row>
    <row r="265" spans="1:4" ht="21" customHeight="1" x14ac:dyDescent="0.3">
      <c r="A265" s="327"/>
      <c r="D265" s="57"/>
    </row>
    <row r="266" spans="1:4" ht="21" customHeight="1" x14ac:dyDescent="0.3">
      <c r="A266" s="327"/>
      <c r="D266" s="57"/>
    </row>
    <row r="267" spans="1:4" ht="21" customHeight="1" x14ac:dyDescent="0.3">
      <c r="A267" s="327"/>
      <c r="D267" s="57"/>
    </row>
    <row r="268" spans="1:4" ht="21" customHeight="1" x14ac:dyDescent="0.3">
      <c r="A268" s="327"/>
      <c r="D268" s="57"/>
    </row>
    <row r="269" spans="1:4" ht="21" customHeight="1" x14ac:dyDescent="0.3">
      <c r="A269" s="327"/>
      <c r="D269" s="57"/>
    </row>
    <row r="279" spans="1:4" ht="21" customHeight="1" x14ac:dyDescent="0.3">
      <c r="A279" s="327"/>
      <c r="D279" s="57"/>
    </row>
    <row r="280" spans="1:4" ht="21" customHeight="1" x14ac:dyDescent="0.3">
      <c r="A280" s="327"/>
      <c r="D280" s="57"/>
    </row>
    <row r="281" spans="1:4" ht="21" customHeight="1" x14ac:dyDescent="0.3">
      <c r="A281" s="327"/>
      <c r="D281" s="57"/>
    </row>
    <row r="282" spans="1:4" ht="21" customHeight="1" x14ac:dyDescent="0.3">
      <c r="A282" s="327"/>
      <c r="D282" s="57"/>
    </row>
    <row r="283" spans="1:4" ht="21" customHeight="1" x14ac:dyDescent="0.3">
      <c r="A283" s="327"/>
      <c r="D283" s="57"/>
    </row>
    <row r="284" spans="1:4" ht="21" customHeight="1" x14ac:dyDescent="0.3">
      <c r="A284" s="327"/>
      <c r="D284" s="57"/>
    </row>
    <row r="285" spans="1:4" ht="21" customHeight="1" x14ac:dyDescent="0.3">
      <c r="A285" s="327"/>
      <c r="D285" s="57"/>
    </row>
    <row r="286" spans="1:4" ht="21" customHeight="1" x14ac:dyDescent="0.3">
      <c r="A286" s="327"/>
      <c r="D286" s="57"/>
    </row>
    <row r="296" spans="1:4" ht="21" customHeight="1" x14ac:dyDescent="0.3">
      <c r="A296" s="327"/>
      <c r="D296" s="57"/>
    </row>
    <row r="297" spans="1:4" ht="21" customHeight="1" x14ac:dyDescent="0.3">
      <c r="A297" s="327"/>
      <c r="D297" s="57"/>
    </row>
    <row r="298" spans="1:4" ht="21" customHeight="1" x14ac:dyDescent="0.3">
      <c r="A298" s="327"/>
      <c r="D298" s="57"/>
    </row>
    <row r="299" spans="1:4" ht="21" customHeight="1" x14ac:dyDescent="0.3">
      <c r="A299" s="327"/>
      <c r="D299" s="57"/>
    </row>
    <row r="300" spans="1:4" ht="21" customHeight="1" x14ac:dyDescent="0.3">
      <c r="A300" s="327"/>
      <c r="D300" s="57"/>
    </row>
    <row r="301" spans="1:4" ht="21" customHeight="1" x14ac:dyDescent="0.3">
      <c r="A301" s="327"/>
      <c r="D301" s="57"/>
    </row>
    <row r="302" spans="1:4" ht="21" customHeight="1" x14ac:dyDescent="0.3">
      <c r="A302" s="327"/>
      <c r="D302" s="57"/>
    </row>
    <row r="303" spans="1:4" ht="21" customHeight="1" x14ac:dyDescent="0.3">
      <c r="A303" s="327"/>
      <c r="D303" s="57"/>
    </row>
    <row r="313" spans="1:4" ht="21" customHeight="1" x14ac:dyDescent="0.3">
      <c r="A313" s="327"/>
      <c r="D313" s="57"/>
    </row>
    <row r="314" spans="1:4" ht="21" customHeight="1" x14ac:dyDescent="0.3">
      <c r="A314" s="327"/>
      <c r="D314" s="57"/>
    </row>
    <row r="315" spans="1:4" ht="21" customHeight="1" x14ac:dyDescent="0.3">
      <c r="A315" s="327"/>
      <c r="D315" s="57"/>
    </row>
    <row r="316" spans="1:4" ht="21" customHeight="1" x14ac:dyDescent="0.3">
      <c r="A316" s="327"/>
      <c r="D316" s="57"/>
    </row>
    <row r="317" spans="1:4" ht="21" customHeight="1" x14ac:dyDescent="0.3">
      <c r="A317" s="327"/>
      <c r="D317" s="57"/>
    </row>
    <row r="318" spans="1:4" ht="21" customHeight="1" x14ac:dyDescent="0.3">
      <c r="A318" s="327"/>
      <c r="D318" s="57"/>
    </row>
    <row r="319" spans="1:4" ht="21" customHeight="1" x14ac:dyDescent="0.3">
      <c r="A319" s="327"/>
      <c r="D319" s="57"/>
    </row>
    <row r="320" spans="1:4" ht="21" customHeight="1" x14ac:dyDescent="0.3">
      <c r="A320" s="327"/>
      <c r="D320" s="57"/>
    </row>
    <row r="330" spans="1:4" ht="21" customHeight="1" x14ac:dyDescent="0.3">
      <c r="A330" s="327"/>
      <c r="D330" s="57"/>
    </row>
    <row r="331" spans="1:4" ht="21" customHeight="1" x14ac:dyDescent="0.3">
      <c r="A331" s="327"/>
      <c r="D331" s="57"/>
    </row>
    <row r="332" spans="1:4" ht="21" customHeight="1" x14ac:dyDescent="0.3">
      <c r="A332" s="327"/>
      <c r="D332" s="57"/>
    </row>
    <row r="333" spans="1:4" ht="21" customHeight="1" x14ac:dyDescent="0.3">
      <c r="A333" s="327"/>
      <c r="D333" s="57"/>
    </row>
    <row r="334" spans="1:4" ht="21" customHeight="1" x14ac:dyDescent="0.3">
      <c r="A334" s="327"/>
      <c r="D334" s="57"/>
    </row>
    <row r="335" spans="1:4" ht="21" customHeight="1" x14ac:dyDescent="0.3">
      <c r="A335" s="327"/>
      <c r="D335" s="57"/>
    </row>
    <row r="336" spans="1:4" ht="21" customHeight="1" x14ac:dyDescent="0.3">
      <c r="A336" s="327"/>
      <c r="D336" s="57"/>
    </row>
    <row r="337" spans="1:4" ht="21" customHeight="1" x14ac:dyDescent="0.3">
      <c r="A337" s="327"/>
      <c r="D337" s="57"/>
    </row>
    <row r="347" spans="1:4" ht="21" customHeight="1" x14ac:dyDescent="0.3">
      <c r="A347" s="327"/>
      <c r="D347" s="57"/>
    </row>
    <row r="348" spans="1:4" ht="21" customHeight="1" x14ac:dyDescent="0.3">
      <c r="A348" s="327"/>
      <c r="D348" s="57"/>
    </row>
    <row r="349" spans="1:4" ht="21" customHeight="1" x14ac:dyDescent="0.3">
      <c r="A349" s="327"/>
      <c r="D349" s="57"/>
    </row>
    <row r="350" spans="1:4" ht="21" customHeight="1" x14ac:dyDescent="0.3">
      <c r="A350" s="327"/>
      <c r="D350" s="57"/>
    </row>
    <row r="351" spans="1:4" ht="21" customHeight="1" x14ac:dyDescent="0.3">
      <c r="A351" s="327"/>
      <c r="D351" s="57"/>
    </row>
    <row r="352" spans="1:4" ht="21" customHeight="1" x14ac:dyDescent="0.3">
      <c r="A352" s="327"/>
      <c r="D352" s="57"/>
    </row>
    <row r="353" spans="1:4" ht="21" customHeight="1" x14ac:dyDescent="0.3">
      <c r="A353" s="327"/>
      <c r="D353" s="57"/>
    </row>
    <row r="354" spans="1:4" ht="21" customHeight="1" x14ac:dyDescent="0.3">
      <c r="A354" s="327"/>
      <c r="D354" s="57"/>
    </row>
    <row r="364" spans="1:4" ht="21" customHeight="1" x14ac:dyDescent="0.3">
      <c r="A364" s="327"/>
      <c r="D364" s="57"/>
    </row>
    <row r="365" spans="1:4" ht="21" customHeight="1" x14ac:dyDescent="0.3">
      <c r="A365" s="327"/>
      <c r="D365" s="57"/>
    </row>
    <row r="366" spans="1:4" ht="21" customHeight="1" x14ac:dyDescent="0.3">
      <c r="A366" s="327"/>
      <c r="D366" s="57"/>
    </row>
    <row r="367" spans="1:4" ht="21" customHeight="1" x14ac:dyDescent="0.3">
      <c r="A367" s="327"/>
      <c r="D367" s="57"/>
    </row>
    <row r="368" spans="1:4" ht="21" customHeight="1" x14ac:dyDescent="0.3">
      <c r="A368" s="327"/>
      <c r="D368" s="57"/>
    </row>
    <row r="369" spans="1:4" ht="21" customHeight="1" x14ac:dyDescent="0.3">
      <c r="A369" s="327"/>
      <c r="D369" s="57"/>
    </row>
    <row r="370" spans="1:4" ht="21" customHeight="1" x14ac:dyDescent="0.3">
      <c r="A370" s="327"/>
      <c r="D370" s="57"/>
    </row>
    <row r="371" spans="1:4" ht="21" customHeight="1" x14ac:dyDescent="0.3">
      <c r="A371" s="327"/>
      <c r="D371" s="57"/>
    </row>
    <row r="381" spans="1:4" ht="21" customHeight="1" x14ac:dyDescent="0.3">
      <c r="A381" s="327"/>
      <c r="D381" s="57"/>
    </row>
    <row r="382" spans="1:4" ht="21" customHeight="1" x14ac:dyDescent="0.3">
      <c r="A382" s="327"/>
      <c r="D382" s="57"/>
    </row>
    <row r="383" spans="1:4" ht="21" customHeight="1" x14ac:dyDescent="0.3">
      <c r="A383" s="327"/>
      <c r="D383" s="57"/>
    </row>
    <row r="384" spans="1:4" ht="21" customHeight="1" x14ac:dyDescent="0.3">
      <c r="A384" s="327"/>
      <c r="D384" s="57"/>
    </row>
    <row r="385" spans="1:4" ht="21" customHeight="1" x14ac:dyDescent="0.3">
      <c r="A385" s="327"/>
      <c r="D385" s="57"/>
    </row>
    <row r="386" spans="1:4" ht="21" customHeight="1" x14ac:dyDescent="0.3">
      <c r="A386" s="327"/>
      <c r="D386" s="57"/>
    </row>
    <row r="387" spans="1:4" ht="21" customHeight="1" x14ac:dyDescent="0.3">
      <c r="A387" s="327"/>
      <c r="D387" s="57"/>
    </row>
    <row r="388" spans="1:4" ht="21" customHeight="1" x14ac:dyDescent="0.3">
      <c r="A388" s="327"/>
      <c r="D388" s="57"/>
    </row>
    <row r="398" spans="1:4" ht="21" customHeight="1" x14ac:dyDescent="0.3">
      <c r="A398" s="327"/>
      <c r="D398" s="57"/>
    </row>
    <row r="399" spans="1:4" ht="21" customHeight="1" x14ac:dyDescent="0.3">
      <c r="A399" s="327"/>
      <c r="D399" s="57"/>
    </row>
    <row r="400" spans="1:4" ht="21" customHeight="1" x14ac:dyDescent="0.3">
      <c r="A400" s="327"/>
      <c r="D400" s="57"/>
    </row>
    <row r="401" spans="1:4" ht="21" customHeight="1" x14ac:dyDescent="0.3">
      <c r="A401" s="327"/>
      <c r="D401" s="57"/>
    </row>
    <row r="402" spans="1:4" ht="21" customHeight="1" x14ac:dyDescent="0.3">
      <c r="A402" s="327"/>
      <c r="D402" s="57"/>
    </row>
    <row r="403" spans="1:4" ht="21" customHeight="1" x14ac:dyDescent="0.3">
      <c r="A403" s="327"/>
      <c r="D403" s="57"/>
    </row>
    <row r="404" spans="1:4" ht="21" customHeight="1" x14ac:dyDescent="0.3">
      <c r="A404" s="327"/>
      <c r="D404" s="57"/>
    </row>
    <row r="405" spans="1:4" ht="21" customHeight="1" x14ac:dyDescent="0.3">
      <c r="A405" s="327"/>
      <c r="D405" s="57"/>
    </row>
    <row r="415" spans="1:4" ht="21" customHeight="1" x14ac:dyDescent="0.3">
      <c r="A415" s="327"/>
      <c r="D415" s="57"/>
    </row>
    <row r="416" spans="1:4" ht="21" customHeight="1" x14ac:dyDescent="0.3">
      <c r="A416" s="327"/>
      <c r="D416" s="57"/>
    </row>
    <row r="417" spans="1:4" ht="21" customHeight="1" x14ac:dyDescent="0.3">
      <c r="A417" s="327"/>
      <c r="D417" s="57"/>
    </row>
    <row r="418" spans="1:4" ht="21" customHeight="1" x14ac:dyDescent="0.3">
      <c r="A418" s="327"/>
      <c r="D418" s="57"/>
    </row>
    <row r="419" spans="1:4" ht="21" customHeight="1" x14ac:dyDescent="0.3">
      <c r="A419" s="327"/>
      <c r="D419" s="57"/>
    </row>
    <row r="420" spans="1:4" ht="21" customHeight="1" x14ac:dyDescent="0.3">
      <c r="A420" s="327"/>
      <c r="D420" s="57"/>
    </row>
    <row r="421" spans="1:4" ht="21" customHeight="1" x14ac:dyDescent="0.3">
      <c r="A421" s="327"/>
      <c r="D421" s="57"/>
    </row>
    <row r="422" spans="1:4" ht="21" customHeight="1" x14ac:dyDescent="0.3">
      <c r="A422" s="327"/>
      <c r="D422" s="57"/>
    </row>
    <row r="432" spans="1:4" ht="21" customHeight="1" x14ac:dyDescent="0.3">
      <c r="A432" s="327"/>
      <c r="D432" s="57"/>
    </row>
    <row r="433" spans="1:4" ht="21" customHeight="1" x14ac:dyDescent="0.3">
      <c r="A433" s="327"/>
      <c r="D433" s="57"/>
    </row>
    <row r="434" spans="1:4" ht="21" customHeight="1" x14ac:dyDescent="0.3">
      <c r="A434" s="327"/>
      <c r="D434" s="57"/>
    </row>
    <row r="435" spans="1:4" ht="21" customHeight="1" x14ac:dyDescent="0.3">
      <c r="A435" s="327"/>
      <c r="D435" s="57"/>
    </row>
    <row r="436" spans="1:4" ht="21" customHeight="1" x14ac:dyDescent="0.3">
      <c r="A436" s="327"/>
      <c r="D436" s="57"/>
    </row>
    <row r="437" spans="1:4" ht="21" customHeight="1" x14ac:dyDescent="0.3">
      <c r="A437" s="327"/>
      <c r="D437" s="57"/>
    </row>
    <row r="438" spans="1:4" ht="21" customHeight="1" x14ac:dyDescent="0.3">
      <c r="A438" s="327"/>
      <c r="D438" s="57"/>
    </row>
    <row r="439" spans="1:4" ht="21" customHeight="1" x14ac:dyDescent="0.3">
      <c r="A439" s="327"/>
      <c r="D439" s="57"/>
    </row>
    <row r="449" spans="1:4" ht="21" customHeight="1" x14ac:dyDescent="0.3">
      <c r="A449" s="327"/>
      <c r="D449" s="57"/>
    </row>
    <row r="450" spans="1:4" ht="21" customHeight="1" x14ac:dyDescent="0.3">
      <c r="A450" s="327"/>
      <c r="D450" s="57"/>
    </row>
    <row r="451" spans="1:4" ht="21" customHeight="1" x14ac:dyDescent="0.3">
      <c r="A451" s="327"/>
      <c r="D451" s="57"/>
    </row>
    <row r="452" spans="1:4" ht="21" customHeight="1" x14ac:dyDescent="0.3">
      <c r="A452" s="327"/>
      <c r="D452" s="57"/>
    </row>
    <row r="453" spans="1:4" ht="21" customHeight="1" x14ac:dyDescent="0.3">
      <c r="A453" s="327"/>
      <c r="D453" s="57"/>
    </row>
    <row r="454" spans="1:4" ht="21" customHeight="1" x14ac:dyDescent="0.3">
      <c r="A454" s="327"/>
      <c r="D454" s="57"/>
    </row>
    <row r="455" spans="1:4" ht="21" customHeight="1" x14ac:dyDescent="0.3">
      <c r="A455" s="327"/>
      <c r="D455" s="57"/>
    </row>
    <row r="456" spans="1:4" ht="21" customHeight="1" x14ac:dyDescent="0.3">
      <c r="A456" s="327"/>
      <c r="D456" s="57"/>
    </row>
    <row r="468" spans="1:4" ht="21" customHeight="1" x14ac:dyDescent="0.3">
      <c r="A468" s="327"/>
      <c r="D468" s="57"/>
    </row>
    <row r="469" spans="1:4" ht="21" customHeight="1" x14ac:dyDescent="0.3">
      <c r="A469" s="327"/>
      <c r="D469" s="57"/>
    </row>
    <row r="470" spans="1:4" ht="21" customHeight="1" x14ac:dyDescent="0.3">
      <c r="A470" s="327"/>
      <c r="D470" s="57"/>
    </row>
    <row r="471" spans="1:4" ht="21" customHeight="1" x14ac:dyDescent="0.3">
      <c r="A471" s="327"/>
      <c r="D471" s="57"/>
    </row>
    <row r="472" spans="1:4" ht="21" customHeight="1" x14ac:dyDescent="0.3">
      <c r="A472" s="327"/>
      <c r="D472" s="57"/>
    </row>
    <row r="473" spans="1:4" ht="21" customHeight="1" x14ac:dyDescent="0.3">
      <c r="A473" s="327"/>
      <c r="D473" s="57"/>
    </row>
    <row r="474" spans="1:4" ht="21" customHeight="1" x14ac:dyDescent="0.3">
      <c r="A474" s="327"/>
      <c r="D474" s="57"/>
    </row>
    <row r="475" spans="1:4" ht="21" customHeight="1" x14ac:dyDescent="0.3">
      <c r="A475" s="327"/>
      <c r="D475" s="57"/>
    </row>
    <row r="485" spans="1:4" ht="21" customHeight="1" x14ac:dyDescent="0.3">
      <c r="A485" s="327"/>
      <c r="D485" s="57"/>
    </row>
    <row r="486" spans="1:4" ht="21" customHeight="1" x14ac:dyDescent="0.3">
      <c r="A486" s="327"/>
      <c r="D486" s="57"/>
    </row>
    <row r="487" spans="1:4" ht="21" customHeight="1" x14ac:dyDescent="0.3">
      <c r="A487" s="327"/>
      <c r="D487" s="57"/>
    </row>
    <row r="488" spans="1:4" ht="21" customHeight="1" x14ac:dyDescent="0.3">
      <c r="A488" s="327"/>
      <c r="D488" s="57"/>
    </row>
    <row r="489" spans="1:4" ht="21" customHeight="1" x14ac:dyDescent="0.3">
      <c r="A489" s="327"/>
      <c r="D489" s="57"/>
    </row>
    <row r="490" spans="1:4" ht="21" customHeight="1" x14ac:dyDescent="0.3">
      <c r="A490" s="327"/>
      <c r="D490" s="57"/>
    </row>
    <row r="491" spans="1:4" ht="21" customHeight="1" x14ac:dyDescent="0.3">
      <c r="A491" s="327"/>
      <c r="D491" s="57"/>
    </row>
    <row r="492" spans="1:4" ht="21" customHeight="1" x14ac:dyDescent="0.3">
      <c r="A492" s="327"/>
      <c r="D492" s="57"/>
    </row>
    <row r="502" spans="1:4" ht="21" customHeight="1" x14ac:dyDescent="0.3">
      <c r="A502" s="327"/>
      <c r="D502" s="57"/>
    </row>
    <row r="503" spans="1:4" ht="21" customHeight="1" x14ac:dyDescent="0.3">
      <c r="A503" s="327"/>
      <c r="D503" s="57"/>
    </row>
    <row r="504" spans="1:4" ht="21" customHeight="1" x14ac:dyDescent="0.3">
      <c r="A504" s="327"/>
      <c r="D504" s="57"/>
    </row>
    <row r="505" spans="1:4" ht="21" customHeight="1" x14ac:dyDescent="0.3">
      <c r="A505" s="327"/>
      <c r="D505" s="57"/>
    </row>
    <row r="506" spans="1:4" ht="21" customHeight="1" x14ac:dyDescent="0.3">
      <c r="A506" s="327"/>
      <c r="D506" s="57"/>
    </row>
    <row r="507" spans="1:4" ht="21" customHeight="1" x14ac:dyDescent="0.3">
      <c r="A507" s="327"/>
      <c r="D507" s="57"/>
    </row>
    <row r="508" spans="1:4" ht="21" customHeight="1" x14ac:dyDescent="0.3">
      <c r="A508" s="327"/>
      <c r="D508" s="57"/>
    </row>
    <row r="509" spans="1:4" ht="21" customHeight="1" x14ac:dyDescent="0.3">
      <c r="A509" s="327"/>
      <c r="D509" s="57"/>
    </row>
    <row r="519" spans="1:4" ht="21" customHeight="1" x14ac:dyDescent="0.3">
      <c r="A519" s="327"/>
      <c r="D519" s="57"/>
    </row>
    <row r="520" spans="1:4" ht="21" customHeight="1" x14ac:dyDescent="0.3">
      <c r="A520" s="327"/>
      <c r="D520" s="57"/>
    </row>
    <row r="521" spans="1:4" ht="21" customHeight="1" x14ac:dyDescent="0.3">
      <c r="A521" s="327"/>
      <c r="D521" s="57"/>
    </row>
    <row r="522" spans="1:4" ht="21" customHeight="1" x14ac:dyDescent="0.3">
      <c r="A522" s="327"/>
      <c r="D522" s="57"/>
    </row>
    <row r="523" spans="1:4" ht="21" customHeight="1" x14ac:dyDescent="0.3">
      <c r="A523" s="327"/>
      <c r="D523" s="57"/>
    </row>
    <row r="524" spans="1:4" ht="21" customHeight="1" x14ac:dyDescent="0.3">
      <c r="A524" s="327"/>
      <c r="D524" s="57"/>
    </row>
    <row r="525" spans="1:4" ht="21" customHeight="1" x14ac:dyDescent="0.3">
      <c r="A525" s="327"/>
      <c r="D525" s="57"/>
    </row>
    <row r="526" spans="1:4" ht="21" customHeight="1" x14ac:dyDescent="0.3">
      <c r="A526" s="327"/>
      <c r="D526" s="57"/>
    </row>
    <row r="536" spans="1:4" ht="21" customHeight="1" x14ac:dyDescent="0.3">
      <c r="A536" s="327"/>
      <c r="D536" s="57"/>
    </row>
    <row r="537" spans="1:4" ht="21" customHeight="1" x14ac:dyDescent="0.3">
      <c r="A537" s="327"/>
      <c r="D537" s="57"/>
    </row>
    <row r="538" spans="1:4" ht="21" customHeight="1" x14ac:dyDescent="0.3">
      <c r="A538" s="327"/>
      <c r="D538" s="57"/>
    </row>
    <row r="539" spans="1:4" ht="21" customHeight="1" x14ac:dyDescent="0.3">
      <c r="A539" s="327"/>
      <c r="D539" s="57"/>
    </row>
    <row r="540" spans="1:4" ht="21" customHeight="1" x14ac:dyDescent="0.3">
      <c r="A540" s="327"/>
      <c r="D540" s="57"/>
    </row>
    <row r="541" spans="1:4" ht="21" customHeight="1" x14ac:dyDescent="0.3">
      <c r="A541" s="327"/>
      <c r="D541" s="57"/>
    </row>
    <row r="542" spans="1:4" ht="21" customHeight="1" x14ac:dyDescent="0.3">
      <c r="A542" s="327"/>
      <c r="D542" s="57"/>
    </row>
    <row r="543" spans="1:4" ht="21" customHeight="1" x14ac:dyDescent="0.3">
      <c r="A543" s="327"/>
      <c r="D543" s="57"/>
    </row>
    <row r="553" spans="1:4" ht="21" customHeight="1" x14ac:dyDescent="0.3">
      <c r="A553" s="327"/>
      <c r="D553" s="57"/>
    </row>
    <row r="554" spans="1:4" ht="21" customHeight="1" x14ac:dyDescent="0.3">
      <c r="A554" s="327"/>
      <c r="D554" s="57"/>
    </row>
    <row r="555" spans="1:4" ht="21" customHeight="1" x14ac:dyDescent="0.3">
      <c r="A555" s="327"/>
      <c r="D555" s="57"/>
    </row>
    <row r="556" spans="1:4" ht="21" customHeight="1" x14ac:dyDescent="0.3">
      <c r="A556" s="327"/>
      <c r="D556" s="57"/>
    </row>
    <row r="557" spans="1:4" ht="21" customHeight="1" x14ac:dyDescent="0.3">
      <c r="A557" s="327"/>
      <c r="D557" s="57"/>
    </row>
    <row r="558" spans="1:4" ht="21" customHeight="1" x14ac:dyDescent="0.3">
      <c r="A558" s="327"/>
      <c r="D558" s="57"/>
    </row>
    <row r="559" spans="1:4" ht="21" customHeight="1" x14ac:dyDescent="0.3">
      <c r="A559" s="327"/>
      <c r="D559" s="57"/>
    </row>
    <row r="560" spans="1:4" ht="21" customHeight="1" x14ac:dyDescent="0.3">
      <c r="A560" s="327"/>
      <c r="D560" s="57"/>
    </row>
    <row r="570" spans="1:4" ht="21" customHeight="1" x14ac:dyDescent="0.3">
      <c r="A570" s="327"/>
      <c r="D570" s="57"/>
    </row>
    <row r="571" spans="1:4" ht="21" customHeight="1" x14ac:dyDescent="0.3">
      <c r="A571" s="327"/>
      <c r="D571" s="57"/>
    </row>
    <row r="572" spans="1:4" ht="21" customHeight="1" x14ac:dyDescent="0.3">
      <c r="A572" s="327"/>
      <c r="D572" s="57"/>
    </row>
    <row r="573" spans="1:4" ht="21" customHeight="1" x14ac:dyDescent="0.3">
      <c r="A573" s="327"/>
      <c r="D573" s="57"/>
    </row>
    <row r="574" spans="1:4" ht="21" customHeight="1" x14ac:dyDescent="0.3">
      <c r="A574" s="327"/>
      <c r="D574" s="57"/>
    </row>
    <row r="575" spans="1:4" ht="21" customHeight="1" x14ac:dyDescent="0.3">
      <c r="A575" s="327"/>
      <c r="D575" s="57"/>
    </row>
    <row r="576" spans="1:4" ht="21" customHeight="1" x14ac:dyDescent="0.3">
      <c r="A576" s="327"/>
      <c r="D576" s="57"/>
    </row>
    <row r="577" spans="1:4" ht="21" customHeight="1" x14ac:dyDescent="0.3">
      <c r="A577" s="327"/>
      <c r="D577" s="57"/>
    </row>
    <row r="587" spans="1:4" ht="21" customHeight="1" x14ac:dyDescent="0.3">
      <c r="A587" s="327"/>
      <c r="D587" s="57"/>
    </row>
    <row r="588" spans="1:4" ht="21" customHeight="1" x14ac:dyDescent="0.3">
      <c r="A588" s="327"/>
      <c r="D588" s="57"/>
    </row>
    <row r="589" spans="1:4" ht="21" customHeight="1" x14ac:dyDescent="0.3">
      <c r="A589" s="327"/>
      <c r="D589" s="57"/>
    </row>
    <row r="590" spans="1:4" ht="21" customHeight="1" x14ac:dyDescent="0.3">
      <c r="A590" s="327"/>
      <c r="D590" s="57"/>
    </row>
    <row r="591" spans="1:4" ht="21" customHeight="1" x14ac:dyDescent="0.3">
      <c r="A591" s="327"/>
      <c r="D591" s="57"/>
    </row>
    <row r="592" spans="1:4" ht="21" customHeight="1" x14ac:dyDescent="0.3">
      <c r="A592" s="327"/>
      <c r="D592" s="57"/>
    </row>
    <row r="593" spans="1:4" ht="21" customHeight="1" x14ac:dyDescent="0.3">
      <c r="A593" s="327"/>
      <c r="D593" s="57"/>
    </row>
    <row r="594" spans="1:4" ht="21" customHeight="1" x14ac:dyDescent="0.3">
      <c r="A594" s="327"/>
      <c r="D594" s="57"/>
    </row>
    <row r="604" spans="1:4" ht="21" customHeight="1" x14ac:dyDescent="0.3">
      <c r="A604" s="327"/>
      <c r="D604" s="57"/>
    </row>
    <row r="605" spans="1:4" ht="21" customHeight="1" x14ac:dyDescent="0.3">
      <c r="A605" s="327"/>
      <c r="D605" s="57"/>
    </row>
    <row r="606" spans="1:4" ht="21" customHeight="1" x14ac:dyDescent="0.3">
      <c r="A606" s="327"/>
      <c r="D606" s="57"/>
    </row>
    <row r="607" spans="1:4" ht="21" customHeight="1" x14ac:dyDescent="0.3">
      <c r="A607" s="327"/>
      <c r="D607" s="57"/>
    </row>
    <row r="608" spans="1:4" ht="21" customHeight="1" x14ac:dyDescent="0.3">
      <c r="A608" s="327"/>
      <c r="D608" s="57"/>
    </row>
    <row r="609" spans="1:4" ht="21" customHeight="1" x14ac:dyDescent="0.3">
      <c r="A609" s="327"/>
      <c r="D609" s="57"/>
    </row>
    <row r="610" spans="1:4" ht="21" customHeight="1" x14ac:dyDescent="0.3">
      <c r="A610" s="327"/>
      <c r="D610" s="57"/>
    </row>
    <row r="611" spans="1:4" ht="21" customHeight="1" x14ac:dyDescent="0.3">
      <c r="A611" s="327"/>
      <c r="D611" s="57"/>
    </row>
    <row r="621" spans="1:4" ht="21" customHeight="1" x14ac:dyDescent="0.3">
      <c r="A621" s="327"/>
      <c r="D621" s="57"/>
    </row>
    <row r="622" spans="1:4" ht="21" customHeight="1" x14ac:dyDescent="0.3">
      <c r="A622" s="327"/>
      <c r="D622" s="57"/>
    </row>
    <row r="623" spans="1:4" ht="21" customHeight="1" x14ac:dyDescent="0.3">
      <c r="A623" s="327"/>
      <c r="D623" s="57"/>
    </row>
    <row r="624" spans="1:4" ht="21" customHeight="1" x14ac:dyDescent="0.3">
      <c r="A624" s="327"/>
      <c r="D624" s="57"/>
    </row>
    <row r="625" spans="1:4" ht="21" customHeight="1" x14ac:dyDescent="0.3">
      <c r="A625" s="327"/>
      <c r="D625" s="57"/>
    </row>
    <row r="626" spans="1:4" ht="21" customHeight="1" x14ac:dyDescent="0.3">
      <c r="A626" s="327"/>
      <c r="D626" s="57"/>
    </row>
    <row r="627" spans="1:4" ht="21" customHeight="1" x14ac:dyDescent="0.3">
      <c r="A627" s="327"/>
      <c r="D627" s="57"/>
    </row>
    <row r="628" spans="1:4" ht="21" customHeight="1" x14ac:dyDescent="0.3">
      <c r="A628" s="327"/>
      <c r="D628" s="57"/>
    </row>
    <row r="640" spans="1:4" ht="21" customHeight="1" x14ac:dyDescent="0.3">
      <c r="A640" s="327"/>
      <c r="D640" s="57"/>
    </row>
    <row r="641" spans="1:4" ht="21" customHeight="1" x14ac:dyDescent="0.3">
      <c r="A641" s="327"/>
      <c r="D641" s="57"/>
    </row>
    <row r="642" spans="1:4" ht="21" customHeight="1" x14ac:dyDescent="0.3">
      <c r="A642" s="327"/>
      <c r="D642" s="57"/>
    </row>
    <row r="643" spans="1:4" ht="21" customHeight="1" x14ac:dyDescent="0.3">
      <c r="A643" s="327"/>
      <c r="D643" s="57"/>
    </row>
    <row r="644" spans="1:4" ht="21" customHeight="1" x14ac:dyDescent="0.3">
      <c r="A644" s="327"/>
      <c r="D644" s="57"/>
    </row>
    <row r="645" spans="1:4" ht="21" customHeight="1" x14ac:dyDescent="0.3">
      <c r="A645" s="327"/>
      <c r="D645" s="57"/>
    </row>
    <row r="646" spans="1:4" ht="21" customHeight="1" x14ac:dyDescent="0.3">
      <c r="A646" s="327"/>
      <c r="D646" s="57"/>
    </row>
    <row r="647" spans="1:4" ht="21" customHeight="1" x14ac:dyDescent="0.3">
      <c r="A647" s="327"/>
      <c r="D647" s="57"/>
    </row>
    <row r="648" spans="1:4" ht="21" customHeight="1" x14ac:dyDescent="0.3">
      <c r="A648" s="327"/>
      <c r="D648" s="57"/>
    </row>
    <row r="649" spans="1:4" ht="21" customHeight="1" x14ac:dyDescent="0.3">
      <c r="A649" s="327"/>
      <c r="D649" s="57"/>
    </row>
    <row r="657" spans="1:4" ht="21" customHeight="1" x14ac:dyDescent="0.3">
      <c r="A657" s="327"/>
      <c r="D657" s="57"/>
    </row>
    <row r="658" spans="1:4" ht="21" customHeight="1" x14ac:dyDescent="0.3">
      <c r="A658" s="327"/>
      <c r="D658" s="57"/>
    </row>
    <row r="659" spans="1:4" ht="21" customHeight="1" x14ac:dyDescent="0.3">
      <c r="A659" s="327"/>
      <c r="D659" s="57"/>
    </row>
    <row r="660" spans="1:4" ht="21" customHeight="1" x14ac:dyDescent="0.3">
      <c r="A660" s="327"/>
      <c r="D660" s="57"/>
    </row>
    <row r="661" spans="1:4" ht="21" customHeight="1" x14ac:dyDescent="0.3">
      <c r="A661" s="327"/>
      <c r="D661" s="57"/>
    </row>
    <row r="662" spans="1:4" ht="21" customHeight="1" x14ac:dyDescent="0.3">
      <c r="A662" s="327"/>
      <c r="D662" s="57"/>
    </row>
    <row r="663" spans="1:4" ht="21" customHeight="1" x14ac:dyDescent="0.3">
      <c r="A663" s="327"/>
      <c r="D663" s="57"/>
    </row>
    <row r="664" spans="1:4" ht="21" customHeight="1" x14ac:dyDescent="0.3">
      <c r="A664" s="327"/>
      <c r="D664" s="57"/>
    </row>
    <row r="665" spans="1:4" ht="21" customHeight="1" x14ac:dyDescent="0.3">
      <c r="A665" s="327"/>
      <c r="D665" s="57"/>
    </row>
    <row r="666" spans="1:4" ht="21" customHeight="1" x14ac:dyDescent="0.3">
      <c r="A666" s="327"/>
      <c r="D666" s="57"/>
    </row>
    <row r="674" spans="1:4" ht="21" customHeight="1" x14ac:dyDescent="0.3">
      <c r="A674" s="327"/>
      <c r="D674" s="57"/>
    </row>
    <row r="675" spans="1:4" ht="21" customHeight="1" x14ac:dyDescent="0.3">
      <c r="A675" s="327"/>
      <c r="D675" s="57"/>
    </row>
    <row r="676" spans="1:4" ht="21" customHeight="1" x14ac:dyDescent="0.3">
      <c r="A676" s="327"/>
      <c r="D676" s="57"/>
    </row>
    <row r="677" spans="1:4" ht="21" customHeight="1" x14ac:dyDescent="0.3">
      <c r="A677" s="327"/>
      <c r="D677" s="57"/>
    </row>
    <row r="678" spans="1:4" ht="21" customHeight="1" x14ac:dyDescent="0.3">
      <c r="A678" s="327"/>
      <c r="D678" s="57"/>
    </row>
    <row r="679" spans="1:4" ht="21" customHeight="1" x14ac:dyDescent="0.3">
      <c r="A679" s="327"/>
      <c r="D679" s="57"/>
    </row>
    <row r="680" spans="1:4" ht="21" customHeight="1" x14ac:dyDescent="0.3">
      <c r="A680" s="327"/>
      <c r="D680" s="57"/>
    </row>
    <row r="681" spans="1:4" ht="21" customHeight="1" x14ac:dyDescent="0.3">
      <c r="A681" s="327"/>
      <c r="D681" s="57"/>
    </row>
    <row r="682" spans="1:4" ht="21" customHeight="1" x14ac:dyDescent="0.3">
      <c r="A682" s="327"/>
      <c r="D682" s="57"/>
    </row>
    <row r="683" spans="1:4" ht="21" customHeight="1" x14ac:dyDescent="0.3">
      <c r="A683" s="327"/>
      <c r="D683" s="57"/>
    </row>
    <row r="693" spans="1:4" ht="21" customHeight="1" x14ac:dyDescent="0.3">
      <c r="A693" s="327"/>
      <c r="D693" s="57"/>
    </row>
    <row r="694" spans="1:4" ht="21" customHeight="1" x14ac:dyDescent="0.3">
      <c r="A694" s="327"/>
      <c r="D694" s="57"/>
    </row>
    <row r="695" spans="1:4" ht="21" customHeight="1" x14ac:dyDescent="0.3">
      <c r="A695" s="327"/>
      <c r="D695" s="57"/>
    </row>
    <row r="696" spans="1:4" ht="21" customHeight="1" x14ac:dyDescent="0.3">
      <c r="A696" s="327"/>
      <c r="D696" s="57"/>
    </row>
    <row r="697" spans="1:4" ht="21" customHeight="1" x14ac:dyDescent="0.3">
      <c r="A697" s="327"/>
      <c r="D697" s="57"/>
    </row>
    <row r="698" spans="1:4" ht="21" customHeight="1" x14ac:dyDescent="0.3">
      <c r="A698" s="327"/>
      <c r="D698" s="57"/>
    </row>
    <row r="699" spans="1:4" ht="21" customHeight="1" x14ac:dyDescent="0.3">
      <c r="A699" s="327"/>
      <c r="D699" s="57"/>
    </row>
    <row r="700" spans="1:4" ht="21" customHeight="1" x14ac:dyDescent="0.3">
      <c r="A700" s="327"/>
      <c r="D700" s="57"/>
    </row>
    <row r="701" spans="1:4" ht="21" customHeight="1" x14ac:dyDescent="0.3">
      <c r="A701" s="327"/>
      <c r="D701" s="57"/>
    </row>
    <row r="702" spans="1:4" ht="21" customHeight="1" x14ac:dyDescent="0.3">
      <c r="A702" s="327"/>
      <c r="D702" s="57"/>
    </row>
    <row r="710" spans="1:4" ht="21" customHeight="1" x14ac:dyDescent="0.3">
      <c r="A710" s="327"/>
      <c r="D710" s="57"/>
    </row>
    <row r="711" spans="1:4" ht="21" customHeight="1" x14ac:dyDescent="0.3">
      <c r="A711" s="327"/>
      <c r="D711" s="57"/>
    </row>
    <row r="712" spans="1:4" ht="21" customHeight="1" x14ac:dyDescent="0.3">
      <c r="A712" s="327"/>
      <c r="D712" s="57"/>
    </row>
    <row r="713" spans="1:4" ht="21" customHeight="1" x14ac:dyDescent="0.3">
      <c r="A713" s="327"/>
      <c r="D713" s="57"/>
    </row>
    <row r="714" spans="1:4" ht="21" customHeight="1" x14ac:dyDescent="0.3">
      <c r="A714" s="327"/>
      <c r="D714" s="57"/>
    </row>
    <row r="715" spans="1:4" ht="21" customHeight="1" x14ac:dyDescent="0.3">
      <c r="A715" s="327"/>
      <c r="D715" s="57"/>
    </row>
    <row r="716" spans="1:4" ht="21" customHeight="1" x14ac:dyDescent="0.3">
      <c r="A716" s="327"/>
      <c r="D716" s="57"/>
    </row>
    <row r="717" spans="1:4" ht="21" customHeight="1" x14ac:dyDescent="0.3">
      <c r="A717" s="327"/>
      <c r="D717" s="57"/>
    </row>
    <row r="729" spans="1:4" ht="21" customHeight="1" x14ac:dyDescent="0.3">
      <c r="A729" s="327"/>
      <c r="D729" s="57"/>
    </row>
    <row r="730" spans="1:4" ht="21" customHeight="1" x14ac:dyDescent="0.3">
      <c r="A730" s="327"/>
      <c r="D730" s="57"/>
    </row>
    <row r="731" spans="1:4" ht="21" customHeight="1" x14ac:dyDescent="0.3">
      <c r="A731" s="327"/>
      <c r="D731" s="57"/>
    </row>
    <row r="732" spans="1:4" ht="21" customHeight="1" x14ac:dyDescent="0.3">
      <c r="A732" s="327"/>
      <c r="D732" s="57"/>
    </row>
    <row r="733" spans="1:4" ht="21" customHeight="1" x14ac:dyDescent="0.3">
      <c r="A733" s="327"/>
      <c r="D733" s="57"/>
    </row>
    <row r="734" spans="1:4" ht="21" customHeight="1" x14ac:dyDescent="0.3">
      <c r="A734" s="327"/>
      <c r="D734" s="57"/>
    </row>
    <row r="735" spans="1:4" ht="21" customHeight="1" x14ac:dyDescent="0.3">
      <c r="A735" s="327"/>
      <c r="D735" s="57"/>
    </row>
    <row r="736" spans="1:4" ht="21" customHeight="1" x14ac:dyDescent="0.3">
      <c r="A736" s="327"/>
      <c r="D736" s="57"/>
    </row>
    <row r="748" spans="1:4" ht="21" customHeight="1" x14ac:dyDescent="0.3">
      <c r="A748" s="327"/>
      <c r="D748" s="57"/>
    </row>
    <row r="749" spans="1:4" ht="21" customHeight="1" x14ac:dyDescent="0.3">
      <c r="A749" s="327"/>
      <c r="D749" s="57"/>
    </row>
    <row r="750" spans="1:4" ht="21" customHeight="1" x14ac:dyDescent="0.3">
      <c r="A750" s="327"/>
      <c r="D750" s="57"/>
    </row>
    <row r="751" spans="1:4" ht="21" customHeight="1" x14ac:dyDescent="0.3">
      <c r="A751" s="327"/>
      <c r="D751" s="57"/>
    </row>
    <row r="752" spans="1:4" ht="21" customHeight="1" x14ac:dyDescent="0.3">
      <c r="A752" s="327"/>
      <c r="D752" s="57"/>
    </row>
    <row r="753" spans="1:4" ht="21" customHeight="1" x14ac:dyDescent="0.3">
      <c r="A753" s="327"/>
      <c r="D753" s="57"/>
    </row>
    <row r="754" spans="1:4" ht="21" customHeight="1" x14ac:dyDescent="0.3">
      <c r="A754" s="327"/>
      <c r="D754" s="57"/>
    </row>
    <row r="755" spans="1:4" ht="21" customHeight="1" x14ac:dyDescent="0.3">
      <c r="A755" s="327"/>
      <c r="D755" s="57"/>
    </row>
    <row r="765" spans="1:4" ht="21" customHeight="1" x14ac:dyDescent="0.3">
      <c r="A765" s="327"/>
      <c r="D765" s="57"/>
    </row>
    <row r="766" spans="1:4" ht="21" customHeight="1" x14ac:dyDescent="0.3">
      <c r="A766" s="327"/>
      <c r="D766" s="57"/>
    </row>
    <row r="767" spans="1:4" ht="21" customHeight="1" x14ac:dyDescent="0.3">
      <c r="A767" s="327"/>
      <c r="D767" s="57"/>
    </row>
    <row r="768" spans="1:4" ht="21" customHeight="1" x14ac:dyDescent="0.3">
      <c r="A768" s="327"/>
      <c r="D768" s="57"/>
    </row>
    <row r="769" spans="1:4" ht="21" customHeight="1" x14ac:dyDescent="0.3">
      <c r="A769" s="327"/>
      <c r="D769" s="57"/>
    </row>
    <row r="770" spans="1:4" ht="21" customHeight="1" x14ac:dyDescent="0.3">
      <c r="A770" s="327"/>
      <c r="D770" s="57"/>
    </row>
    <row r="771" spans="1:4" ht="21" customHeight="1" x14ac:dyDescent="0.3">
      <c r="A771" s="327"/>
      <c r="D771" s="57"/>
    </row>
    <row r="772" spans="1:4" ht="21" customHeight="1" x14ac:dyDescent="0.3">
      <c r="A772" s="327"/>
      <c r="D772" s="57"/>
    </row>
    <row r="782" spans="1:4" ht="21" customHeight="1" x14ac:dyDescent="0.3">
      <c r="A782" s="327"/>
      <c r="D782" s="57"/>
    </row>
    <row r="783" spans="1:4" ht="21" customHeight="1" x14ac:dyDescent="0.3">
      <c r="A783" s="327"/>
      <c r="D783" s="57"/>
    </row>
    <row r="784" spans="1:4" ht="21" customHeight="1" x14ac:dyDescent="0.3">
      <c r="A784" s="327"/>
      <c r="D784" s="57"/>
    </row>
    <row r="785" spans="1:4" ht="21" customHeight="1" x14ac:dyDescent="0.3">
      <c r="A785" s="327"/>
      <c r="D785" s="57"/>
    </row>
    <row r="786" spans="1:4" ht="21" customHeight="1" x14ac:dyDescent="0.3">
      <c r="A786" s="327"/>
      <c r="D786" s="57"/>
    </row>
    <row r="787" spans="1:4" ht="21" customHeight="1" x14ac:dyDescent="0.3">
      <c r="A787" s="327"/>
      <c r="D787" s="57"/>
    </row>
    <row r="788" spans="1:4" ht="21" customHeight="1" x14ac:dyDescent="0.3">
      <c r="A788" s="327"/>
      <c r="D788" s="57"/>
    </row>
    <row r="789" spans="1:4" ht="21" customHeight="1" x14ac:dyDescent="0.3">
      <c r="A789" s="327"/>
      <c r="D789" s="57"/>
    </row>
    <row r="799" spans="1:4" ht="21" customHeight="1" x14ac:dyDescent="0.3">
      <c r="A799" s="327"/>
      <c r="D799" s="57"/>
    </row>
    <row r="800" spans="1:4" ht="21" customHeight="1" x14ac:dyDescent="0.3">
      <c r="A800" s="327"/>
      <c r="D800" s="57"/>
    </row>
    <row r="801" spans="1:4" ht="21" customHeight="1" x14ac:dyDescent="0.3">
      <c r="A801" s="327"/>
      <c r="D801" s="57"/>
    </row>
    <row r="802" spans="1:4" ht="21" customHeight="1" x14ac:dyDescent="0.3">
      <c r="A802" s="327"/>
      <c r="D802" s="57"/>
    </row>
    <row r="803" spans="1:4" ht="21" customHeight="1" x14ac:dyDescent="0.3">
      <c r="A803" s="327"/>
      <c r="D803" s="57"/>
    </row>
    <row r="804" spans="1:4" ht="21" customHeight="1" x14ac:dyDescent="0.3">
      <c r="A804" s="327"/>
      <c r="D804" s="57"/>
    </row>
    <row r="805" spans="1:4" ht="21" customHeight="1" x14ac:dyDescent="0.3">
      <c r="A805" s="327"/>
      <c r="D805" s="57"/>
    </row>
    <row r="806" spans="1:4" ht="21" customHeight="1" x14ac:dyDescent="0.3">
      <c r="A806" s="327"/>
      <c r="D806" s="57"/>
    </row>
  </sheetData>
  <mergeCells count="1">
    <mergeCell ref="B1:D1"/>
  </mergeCells>
  <pageMargins left="0.25" right="0.25" top="0.75" bottom="0.75" header="0.3" footer="0.3"/>
  <pageSetup paperSize="9" scale="70" orientation="landscape" r:id="rId1"/>
  <headerFooter>
    <oddHeader>&amp;L&amp;"Arial"&amp;8&amp;K000000INTERNAL&amp;1#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5"/>
  <sheetViews>
    <sheetView zoomScaleNormal="100" workbookViewId="0"/>
  </sheetViews>
  <sheetFormatPr baseColWidth="10" defaultColWidth="11.28515625" defaultRowHeight="21" customHeight="1" x14ac:dyDescent="0.3"/>
  <cols>
    <col min="1" max="1" width="1.7109375" style="328" customWidth="1"/>
    <col min="2" max="2" width="35.85546875" style="194" customWidth="1"/>
    <col min="3" max="3" width="12.42578125" style="194" customWidth="1"/>
    <col min="4" max="4" width="86" style="55" customWidth="1"/>
    <col min="5" max="5" width="43.85546875" style="194" customWidth="1"/>
    <col min="6" max="16384" width="11.28515625" style="194"/>
  </cols>
  <sheetData>
    <row r="1" spans="1:15" ht="52.5" customHeight="1" x14ac:dyDescent="0.3">
      <c r="B1" s="438" t="s">
        <v>1256</v>
      </c>
      <c r="C1" s="438"/>
      <c r="D1" s="439"/>
    </row>
    <row r="2" spans="1:15" ht="21" customHeight="1" x14ac:dyDescent="0.3">
      <c r="B2" s="314" t="s">
        <v>42</v>
      </c>
      <c r="C2" s="360" t="s">
        <v>10</v>
      </c>
      <c r="D2" s="314" t="s">
        <v>43</v>
      </c>
      <c r="E2" s="314" t="s">
        <v>44</v>
      </c>
    </row>
    <row r="3" spans="1:15" ht="25.5" x14ac:dyDescent="0.3">
      <c r="B3" s="361" t="s">
        <v>45</v>
      </c>
      <c r="C3" s="365"/>
      <c r="D3" s="361" t="s">
        <v>46</v>
      </c>
      <c r="E3" s="435" t="s">
        <v>47</v>
      </c>
    </row>
    <row r="4" spans="1:15" ht="25.5" x14ac:dyDescent="0.3">
      <c r="B4" s="361" t="s">
        <v>48</v>
      </c>
      <c r="C4" s="365"/>
      <c r="D4" s="361" t="s">
        <v>49</v>
      </c>
      <c r="E4" s="435" t="s">
        <v>50</v>
      </c>
    </row>
    <row r="5" spans="1:15" ht="30.75" customHeight="1" x14ac:dyDescent="0.3">
      <c r="B5" s="361" t="s">
        <v>51</v>
      </c>
      <c r="C5" s="365"/>
      <c r="D5" s="361" t="s">
        <v>52</v>
      </c>
      <c r="E5" s="435" t="s">
        <v>53</v>
      </c>
    </row>
    <row r="6" spans="1:15" ht="17.25" x14ac:dyDescent="0.3">
      <c r="B6" s="361"/>
      <c r="C6" s="365"/>
      <c r="D6" s="361"/>
      <c r="E6" s="435"/>
    </row>
    <row r="7" spans="1:15" ht="17.25" x14ac:dyDescent="0.3">
      <c r="B7" s="361" t="s">
        <v>54</v>
      </c>
      <c r="C7" s="332"/>
      <c r="D7" s="361" t="s">
        <v>55</v>
      </c>
      <c r="E7" s="435"/>
    </row>
    <row r="8" spans="1:15" ht="51" x14ac:dyDescent="0.3">
      <c r="B8" s="361" t="s">
        <v>56</v>
      </c>
      <c r="C8" s="332"/>
      <c r="D8" s="361" t="s">
        <v>57</v>
      </c>
      <c r="E8" s="435"/>
    </row>
    <row r="9" spans="1:15" ht="25.5" x14ac:dyDescent="0.3">
      <c r="B9" s="361" t="s">
        <v>58</v>
      </c>
      <c r="C9" s="22"/>
      <c r="D9" s="361" t="s">
        <v>1382</v>
      </c>
      <c r="E9" s="435"/>
    </row>
    <row r="10" spans="1:15" ht="25.5" x14ac:dyDescent="0.3">
      <c r="B10" s="366" t="s">
        <v>59</v>
      </c>
      <c r="C10" s="22"/>
      <c r="D10" s="361" t="s">
        <v>1383</v>
      </c>
      <c r="E10" s="435"/>
    </row>
    <row r="11" spans="1:15" ht="53.25" customHeight="1" x14ac:dyDescent="0.3">
      <c r="A11" s="317"/>
      <c r="B11" s="361" t="s">
        <v>1321</v>
      </c>
      <c r="C11" s="335"/>
      <c r="D11" s="361" t="s">
        <v>1322</v>
      </c>
      <c r="E11" s="435"/>
    </row>
    <row r="12" spans="1:15" ht="17.25" x14ac:dyDescent="0.3">
      <c r="A12" s="318"/>
      <c r="B12" s="335"/>
      <c r="D12" s="335"/>
      <c r="E12" s="335"/>
      <c r="F12" s="316"/>
      <c r="G12" s="316"/>
      <c r="H12" s="316"/>
      <c r="I12" s="316"/>
      <c r="J12" s="316"/>
      <c r="K12" s="316"/>
      <c r="L12" s="316"/>
      <c r="M12" s="316"/>
      <c r="N12" s="316"/>
      <c r="O12" s="316"/>
    </row>
    <row r="13" spans="1:15" ht="17.25" x14ac:dyDescent="0.3">
      <c r="A13" s="319"/>
      <c r="F13" s="315"/>
      <c r="G13" s="315"/>
      <c r="H13" s="315"/>
      <c r="I13" s="315"/>
      <c r="J13" s="315"/>
      <c r="K13" s="315"/>
      <c r="L13" s="315"/>
      <c r="M13" s="315"/>
      <c r="N13" s="315"/>
      <c r="O13" s="315"/>
    </row>
    <row r="14" spans="1:15" ht="23.25" x14ac:dyDescent="0.3">
      <c r="A14" s="320"/>
      <c r="B14" s="440" t="s">
        <v>62</v>
      </c>
      <c r="C14" s="440"/>
      <c r="D14" s="440"/>
      <c r="F14" s="315"/>
      <c r="G14" s="315"/>
      <c r="H14" s="315"/>
      <c r="I14" s="315"/>
      <c r="J14" s="315"/>
      <c r="K14" s="315"/>
      <c r="L14" s="315"/>
      <c r="M14" s="315"/>
      <c r="N14" s="315"/>
      <c r="O14" s="315"/>
    </row>
    <row r="15" spans="1:15" ht="17.25" x14ac:dyDescent="0.3">
      <c r="A15" s="320"/>
      <c r="B15" s="314" t="s">
        <v>42</v>
      </c>
      <c r="C15" s="314" t="s">
        <v>63</v>
      </c>
      <c r="D15" s="314" t="s">
        <v>43</v>
      </c>
      <c r="E15" s="314" t="s">
        <v>44</v>
      </c>
      <c r="F15" s="315"/>
      <c r="G15" s="315"/>
      <c r="H15" s="315"/>
      <c r="I15" s="315"/>
      <c r="J15" s="315"/>
      <c r="K15" s="315"/>
      <c r="L15" s="315"/>
      <c r="M15" s="315"/>
      <c r="N15" s="315"/>
      <c r="O15" s="315"/>
    </row>
    <row r="16" spans="1:15" ht="17.25" x14ac:dyDescent="0.3">
      <c r="A16" s="320"/>
      <c r="B16" s="331"/>
      <c r="C16" s="335"/>
      <c r="D16" s="335"/>
      <c r="E16" s="332"/>
      <c r="F16" s="315"/>
      <c r="G16" s="315"/>
      <c r="H16" s="315"/>
      <c r="I16" s="315"/>
      <c r="J16" s="315"/>
      <c r="K16" s="315"/>
      <c r="L16" s="315"/>
      <c r="M16" s="315"/>
      <c r="N16" s="315"/>
      <c r="O16" s="315"/>
    </row>
    <row r="17" spans="1:15" ht="27" x14ac:dyDescent="0.3">
      <c r="A17" s="320"/>
      <c r="B17" s="361" t="s">
        <v>64</v>
      </c>
      <c r="C17" s="335"/>
      <c r="D17" s="335" t="s">
        <v>65</v>
      </c>
      <c r="E17" s="332" t="s">
        <v>66</v>
      </c>
      <c r="F17" s="315"/>
      <c r="G17" s="315"/>
      <c r="H17" s="315"/>
      <c r="I17" s="315"/>
      <c r="J17" s="315"/>
      <c r="K17" s="315"/>
      <c r="L17" s="315"/>
      <c r="M17" s="315"/>
      <c r="N17" s="315"/>
      <c r="O17" s="315"/>
    </row>
    <row r="18" spans="1:15" ht="27" x14ac:dyDescent="0.3">
      <c r="A18" s="320"/>
      <c r="B18" s="361" t="s">
        <v>67</v>
      </c>
      <c r="C18" s="335"/>
      <c r="D18" s="335" t="s">
        <v>68</v>
      </c>
      <c r="E18" s="332" t="s">
        <v>69</v>
      </c>
      <c r="F18" s="315"/>
      <c r="G18" s="315"/>
      <c r="H18" s="315"/>
      <c r="I18" s="315"/>
      <c r="J18" s="315"/>
      <c r="K18" s="315"/>
      <c r="L18" s="315"/>
      <c r="M18" s="315"/>
      <c r="N18" s="315"/>
      <c r="O18" s="315"/>
    </row>
    <row r="19" spans="1:15" ht="38.25" x14ac:dyDescent="0.3">
      <c r="A19" s="320"/>
      <c r="B19" s="361" t="s">
        <v>70</v>
      </c>
      <c r="C19" s="335"/>
      <c r="D19" s="335" t="s">
        <v>71</v>
      </c>
      <c r="E19" s="332"/>
      <c r="F19" s="315"/>
      <c r="G19" s="315"/>
      <c r="H19" s="315"/>
      <c r="I19" s="315"/>
      <c r="J19" s="315"/>
      <c r="K19" s="315"/>
      <c r="L19" s="315"/>
      <c r="M19" s="315"/>
      <c r="N19" s="315"/>
      <c r="O19" s="315"/>
    </row>
    <row r="20" spans="1:15" ht="51" x14ac:dyDescent="0.3">
      <c r="A20" s="321"/>
      <c r="B20" s="361" t="s">
        <v>72</v>
      </c>
      <c r="C20" s="335" t="s">
        <v>73</v>
      </c>
      <c r="D20" s="335" t="s">
        <v>74</v>
      </c>
      <c r="E20" s="332"/>
      <c r="F20" s="315"/>
      <c r="G20" s="315"/>
      <c r="H20" s="315"/>
      <c r="I20" s="315"/>
      <c r="J20" s="315"/>
      <c r="K20" s="315"/>
      <c r="L20" s="315"/>
      <c r="M20" s="315"/>
      <c r="N20" s="315"/>
      <c r="O20" s="315"/>
    </row>
    <row r="21" spans="1:15" ht="25.5" x14ac:dyDescent="0.3">
      <c r="A21" s="321"/>
      <c r="B21" s="361" t="s">
        <v>75</v>
      </c>
      <c r="C21" s="363"/>
      <c r="D21" s="335" t="s">
        <v>76</v>
      </c>
      <c r="E21" s="364"/>
      <c r="F21" s="315"/>
      <c r="G21" s="315"/>
      <c r="H21" s="315"/>
      <c r="I21" s="315"/>
      <c r="J21" s="315"/>
      <c r="K21" s="315"/>
      <c r="L21" s="315"/>
      <c r="M21" s="315"/>
      <c r="N21" s="315"/>
      <c r="O21" s="315"/>
    </row>
    <row r="22" spans="1:15" ht="25.5" x14ac:dyDescent="0.3">
      <c r="A22" s="321"/>
      <c r="B22" s="361" t="s">
        <v>77</v>
      </c>
      <c r="C22" s="335" t="s">
        <v>78</v>
      </c>
      <c r="D22" s="335" t="s">
        <v>79</v>
      </c>
      <c r="E22" s="364"/>
      <c r="F22" s="315"/>
      <c r="G22" s="315"/>
      <c r="H22" s="315"/>
      <c r="I22" s="315"/>
      <c r="J22" s="315"/>
      <c r="K22" s="315"/>
      <c r="L22" s="315"/>
      <c r="M22" s="315"/>
      <c r="N22" s="315"/>
      <c r="O22" s="315"/>
    </row>
    <row r="23" spans="1:15" ht="27" x14ac:dyDescent="0.3">
      <c r="A23" s="319"/>
      <c r="B23" s="361" t="s">
        <v>80</v>
      </c>
      <c r="C23" s="335"/>
      <c r="D23" s="335" t="s">
        <v>81</v>
      </c>
      <c r="E23" s="332" t="s">
        <v>82</v>
      </c>
      <c r="F23" s="315"/>
      <c r="G23" s="315"/>
      <c r="H23" s="315"/>
      <c r="I23" s="315"/>
      <c r="J23" s="315"/>
      <c r="K23" s="315"/>
      <c r="L23" s="315"/>
      <c r="M23" s="315"/>
      <c r="N23" s="315"/>
      <c r="O23" s="315"/>
    </row>
    <row r="24" spans="1:15" ht="25.5" x14ac:dyDescent="0.3">
      <c r="A24" s="321"/>
      <c r="B24" s="397" t="s">
        <v>83</v>
      </c>
      <c r="C24" s="398"/>
      <c r="D24" s="335" t="s">
        <v>1323</v>
      </c>
      <c r="E24" s="399"/>
      <c r="F24" s="315"/>
      <c r="G24" s="315"/>
      <c r="H24" s="315"/>
      <c r="I24" s="315"/>
      <c r="J24" s="315"/>
      <c r="K24" s="315"/>
      <c r="L24" s="315"/>
      <c r="M24" s="315"/>
      <c r="N24" s="315"/>
      <c r="O24" s="315"/>
    </row>
    <row r="25" spans="1:15" ht="49.15" customHeight="1" x14ac:dyDescent="0.3">
      <c r="A25" s="321"/>
      <c r="B25" s="361" t="s">
        <v>84</v>
      </c>
      <c r="C25" s="335"/>
      <c r="D25" s="335" t="s">
        <v>85</v>
      </c>
      <c r="E25" s="332"/>
      <c r="F25" s="315"/>
      <c r="G25" s="315"/>
      <c r="H25" s="315"/>
      <c r="I25" s="315"/>
      <c r="J25" s="315"/>
      <c r="K25" s="315"/>
      <c r="L25" s="315"/>
      <c r="M25" s="315"/>
      <c r="N25" s="315"/>
      <c r="O25" s="315"/>
    </row>
    <row r="26" spans="1:15" ht="25.5" x14ac:dyDescent="0.3">
      <c r="A26" s="321"/>
      <c r="B26" s="361" t="s">
        <v>86</v>
      </c>
      <c r="C26" s="335" t="s">
        <v>87</v>
      </c>
      <c r="D26" s="335" t="s">
        <v>1324</v>
      </c>
      <c r="E26" s="332"/>
      <c r="F26" s="315"/>
      <c r="G26" s="315"/>
      <c r="H26" s="315"/>
      <c r="I26" s="315"/>
      <c r="J26" s="315"/>
      <c r="K26" s="315"/>
      <c r="L26" s="315"/>
      <c r="M26" s="315"/>
      <c r="N26" s="315"/>
      <c r="O26" s="315"/>
    </row>
    <row r="27" spans="1:15" ht="25.5" x14ac:dyDescent="0.3">
      <c r="A27" s="321"/>
      <c r="B27" s="361" t="s">
        <v>88</v>
      </c>
      <c r="C27" s="335" t="s">
        <v>89</v>
      </c>
      <c r="D27" s="335" t="s">
        <v>1325</v>
      </c>
      <c r="E27" s="332"/>
      <c r="F27" s="315"/>
      <c r="G27" s="315"/>
      <c r="H27" s="315"/>
      <c r="I27" s="315"/>
      <c r="J27" s="315"/>
      <c r="K27" s="315"/>
      <c r="L27" s="315"/>
      <c r="M27" s="315"/>
      <c r="N27" s="315"/>
      <c r="O27" s="315"/>
    </row>
    <row r="28" spans="1:15" ht="25.5" x14ac:dyDescent="0.3">
      <c r="A28" s="321"/>
      <c r="B28" s="361" t="s">
        <v>90</v>
      </c>
      <c r="C28" s="335"/>
      <c r="D28" s="335" t="s">
        <v>91</v>
      </c>
      <c r="E28" s="332"/>
      <c r="F28" s="315"/>
      <c r="G28" s="315"/>
      <c r="H28" s="315"/>
      <c r="I28" s="315"/>
      <c r="J28" s="315"/>
      <c r="K28" s="315"/>
      <c r="L28" s="315"/>
      <c r="M28" s="315"/>
      <c r="N28" s="315"/>
      <c r="O28" s="315"/>
    </row>
    <row r="29" spans="1:15" ht="38.25" x14ac:dyDescent="0.3">
      <c r="A29" s="320"/>
      <c r="B29" s="361" t="s">
        <v>92</v>
      </c>
      <c r="C29" s="335" t="s">
        <v>93</v>
      </c>
      <c r="D29" s="335" t="s">
        <v>1384</v>
      </c>
      <c r="E29" s="332"/>
      <c r="F29" s="315"/>
      <c r="G29" s="315"/>
      <c r="H29" s="315"/>
      <c r="I29" s="315"/>
      <c r="J29" s="315"/>
      <c r="K29" s="315"/>
      <c r="L29" s="315"/>
      <c r="M29" s="315"/>
      <c r="N29" s="315"/>
      <c r="O29" s="315"/>
    </row>
    <row r="30" spans="1:15" ht="25.5" x14ac:dyDescent="0.3">
      <c r="A30" s="321"/>
      <c r="B30" s="361" t="s">
        <v>94</v>
      </c>
      <c r="C30" s="335"/>
      <c r="D30" s="335" t="s">
        <v>95</v>
      </c>
      <c r="E30" s="335" t="s">
        <v>96</v>
      </c>
      <c r="F30" s="315"/>
      <c r="G30" s="315"/>
      <c r="H30" s="315"/>
      <c r="I30" s="315"/>
      <c r="J30" s="315"/>
      <c r="K30" s="315"/>
      <c r="L30" s="315"/>
      <c r="M30" s="315"/>
      <c r="N30" s="315"/>
      <c r="O30" s="315"/>
    </row>
    <row r="31" spans="1:15" ht="63.75" x14ac:dyDescent="0.3">
      <c r="A31" s="321"/>
      <c r="B31" s="331" t="s">
        <v>97</v>
      </c>
      <c r="C31" s="363"/>
      <c r="D31" s="335" t="s">
        <v>1326</v>
      </c>
      <c r="E31" s="364"/>
      <c r="F31" s="315"/>
      <c r="G31" s="315"/>
      <c r="H31" s="315"/>
      <c r="I31" s="315"/>
      <c r="J31" s="315"/>
      <c r="K31" s="315"/>
      <c r="L31" s="315"/>
      <c r="M31" s="315"/>
      <c r="N31" s="315"/>
      <c r="O31" s="315"/>
    </row>
    <row r="32" spans="1:15" ht="38.25" x14ac:dyDescent="0.3">
      <c r="A32" s="321"/>
      <c r="B32" s="331" t="s">
        <v>98</v>
      </c>
      <c r="C32" s="335"/>
      <c r="D32" s="335" t="s">
        <v>1327</v>
      </c>
      <c r="E32" s="332"/>
      <c r="F32" s="315"/>
      <c r="G32" s="315"/>
      <c r="H32" s="315"/>
      <c r="I32" s="315"/>
      <c r="J32" s="315"/>
      <c r="K32" s="315"/>
      <c r="L32" s="315"/>
      <c r="M32" s="315"/>
      <c r="N32" s="315"/>
      <c r="O32" s="315"/>
    </row>
    <row r="33" spans="1:15" ht="17.25" x14ac:dyDescent="0.3">
      <c r="A33" s="321"/>
      <c r="B33" s="362" t="s">
        <v>1328</v>
      </c>
      <c r="C33" s="335" t="s">
        <v>1329</v>
      </c>
      <c r="D33" s="335" t="s">
        <v>1330</v>
      </c>
      <c r="E33" s="364"/>
      <c r="F33" s="315"/>
      <c r="G33" s="315"/>
      <c r="H33" s="315"/>
      <c r="I33" s="315"/>
      <c r="J33" s="315"/>
      <c r="K33" s="315"/>
      <c r="L33" s="315"/>
      <c r="M33" s="315"/>
      <c r="N33" s="315"/>
      <c r="O33" s="315"/>
    </row>
    <row r="34" spans="1:15" ht="17.25" x14ac:dyDescent="0.3">
      <c r="A34" s="321"/>
      <c r="B34" s="362" t="s">
        <v>99</v>
      </c>
      <c r="C34" s="363" t="s">
        <v>100</v>
      </c>
      <c r="D34" s="335" t="s">
        <v>1385</v>
      </c>
      <c r="E34" s="364"/>
      <c r="F34" s="315"/>
      <c r="G34" s="315"/>
      <c r="H34" s="315"/>
      <c r="I34" s="315"/>
      <c r="J34" s="315"/>
      <c r="K34" s="315"/>
      <c r="L34" s="315"/>
      <c r="M34" s="315"/>
      <c r="N34" s="315"/>
      <c r="O34" s="315"/>
    </row>
    <row r="35" spans="1:15" ht="17.25" x14ac:dyDescent="0.3">
      <c r="A35" s="321"/>
      <c r="B35" s="362" t="s">
        <v>101</v>
      </c>
      <c r="C35" s="363" t="s">
        <v>102</v>
      </c>
      <c r="D35" s="335" t="s">
        <v>103</v>
      </c>
      <c r="E35" s="364"/>
      <c r="F35" s="315"/>
      <c r="G35" s="315"/>
      <c r="H35" s="315"/>
      <c r="I35" s="315"/>
      <c r="J35" s="315"/>
      <c r="K35" s="315"/>
      <c r="L35" s="315"/>
      <c r="M35" s="315"/>
      <c r="N35" s="315"/>
      <c r="O35" s="315"/>
    </row>
    <row r="36" spans="1:15" ht="17.25" x14ac:dyDescent="0.3">
      <c r="A36" s="321"/>
      <c r="B36" s="361"/>
      <c r="C36" s="335"/>
      <c r="D36" s="335"/>
      <c r="E36" s="332"/>
      <c r="F36" s="315"/>
      <c r="G36" s="315"/>
      <c r="H36" s="315"/>
      <c r="I36" s="315"/>
      <c r="J36" s="315"/>
      <c r="K36" s="315"/>
      <c r="L36" s="315"/>
      <c r="M36" s="315"/>
      <c r="N36" s="315"/>
      <c r="O36" s="315"/>
    </row>
    <row r="37" spans="1:15" ht="17.25" x14ac:dyDescent="0.3">
      <c r="A37" s="321"/>
      <c r="B37" s="387"/>
      <c r="C37" s="388"/>
      <c r="D37" s="389"/>
      <c r="E37" s="332"/>
      <c r="F37" s="315"/>
      <c r="G37" s="315"/>
      <c r="H37" s="315"/>
      <c r="I37" s="315"/>
      <c r="J37" s="315"/>
      <c r="K37" s="315"/>
      <c r="L37" s="315"/>
      <c r="M37" s="315"/>
      <c r="N37" s="315"/>
      <c r="O37" s="315"/>
    </row>
    <row r="38" spans="1:15" ht="17.25" x14ac:dyDescent="0.3">
      <c r="A38" s="321"/>
      <c r="B38" s="387"/>
      <c r="C38" s="388"/>
      <c r="D38" s="389"/>
      <c r="E38" s="332"/>
      <c r="F38" s="315"/>
      <c r="G38" s="315"/>
      <c r="H38" s="315"/>
      <c r="I38" s="315"/>
      <c r="J38" s="315"/>
      <c r="K38" s="315"/>
      <c r="L38" s="315"/>
      <c r="M38" s="315"/>
      <c r="N38" s="315"/>
      <c r="O38" s="315"/>
    </row>
    <row r="39" spans="1:15" ht="17.25" x14ac:dyDescent="0.3">
      <c r="A39" s="323"/>
      <c r="B39" s="387"/>
      <c r="C39" s="388"/>
      <c r="D39" s="389"/>
      <c r="E39" s="332"/>
    </row>
    <row r="40" spans="1:15" ht="17.25" x14ac:dyDescent="0.3">
      <c r="A40" s="323"/>
      <c r="B40" s="311"/>
      <c r="C40" s="311"/>
      <c r="D40" s="311"/>
    </row>
    <row r="41" spans="1:15" ht="17.25" x14ac:dyDescent="0.3">
      <c r="A41" s="323"/>
      <c r="B41" s="311"/>
      <c r="C41" s="311"/>
      <c r="D41" s="311"/>
    </row>
    <row r="42" spans="1:15" ht="17.25" x14ac:dyDescent="0.3">
      <c r="A42" s="323"/>
      <c r="B42" s="311"/>
      <c r="C42" s="311"/>
      <c r="D42" s="311"/>
    </row>
    <row r="43" spans="1:15" ht="17.25" x14ac:dyDescent="0.3">
      <c r="A43" s="324"/>
      <c r="B43" s="311"/>
      <c r="C43" s="311"/>
      <c r="D43" s="311"/>
    </row>
    <row r="44" spans="1:15" ht="17.25" x14ac:dyDescent="0.3">
      <c r="A44" s="323"/>
      <c r="B44" s="311"/>
      <c r="C44" s="311"/>
      <c r="D44" s="311"/>
    </row>
    <row r="45" spans="1:15" ht="17.25" x14ac:dyDescent="0.3">
      <c r="A45" s="325"/>
      <c r="B45" s="311"/>
      <c r="C45" s="311"/>
      <c r="D45" s="311"/>
    </row>
    <row r="46" spans="1:15" ht="17.25" x14ac:dyDescent="0.3">
      <c r="A46" s="325"/>
      <c r="B46" s="311"/>
      <c r="C46" s="311"/>
      <c r="D46" s="311"/>
    </row>
    <row r="47" spans="1:15" ht="17.25" x14ac:dyDescent="0.3">
      <c r="A47" s="325"/>
      <c r="B47" s="311"/>
      <c r="C47" s="311"/>
      <c r="D47" s="311"/>
    </row>
    <row r="48" spans="1:15" ht="17.25" x14ac:dyDescent="0.3">
      <c r="A48" s="325"/>
      <c r="B48" s="311"/>
      <c r="C48" s="311"/>
      <c r="D48" s="311"/>
    </row>
    <row r="49" spans="1:4" ht="17.25" x14ac:dyDescent="0.3">
      <c r="A49" s="325"/>
      <c r="B49" s="311"/>
      <c r="C49" s="311"/>
      <c r="D49" s="311"/>
    </row>
    <row r="50" spans="1:4" ht="17.25" x14ac:dyDescent="0.3">
      <c r="A50" s="325"/>
      <c r="B50" s="311"/>
      <c r="C50" s="311"/>
      <c r="D50" s="311"/>
    </row>
    <row r="51" spans="1:4" ht="17.25" x14ac:dyDescent="0.3">
      <c r="A51" s="325"/>
      <c r="B51" s="311"/>
      <c r="C51" s="311"/>
      <c r="D51" s="311"/>
    </row>
    <row r="52" spans="1:4" ht="17.25" x14ac:dyDescent="0.3">
      <c r="A52" s="325"/>
      <c r="B52" s="311"/>
      <c r="C52" s="311"/>
      <c r="D52" s="311"/>
    </row>
    <row r="53" spans="1:4" ht="17.25" x14ac:dyDescent="0.3">
      <c r="A53" s="323"/>
      <c r="B53" s="311"/>
      <c r="C53" s="311"/>
      <c r="D53" s="311"/>
    </row>
    <row r="54" spans="1:4" ht="21" customHeight="1" x14ac:dyDescent="0.3">
      <c r="A54" s="323"/>
      <c r="B54" s="312"/>
      <c r="C54" s="312"/>
      <c r="D54" s="142"/>
    </row>
    <row r="57" spans="1:4" ht="21" customHeight="1" x14ac:dyDescent="0.3">
      <c r="A57" s="326"/>
      <c r="D57" s="59"/>
    </row>
    <row r="63" spans="1:4" ht="21" customHeight="1" x14ac:dyDescent="0.3">
      <c r="A63" s="327"/>
      <c r="D63" s="57"/>
    </row>
    <row r="64" spans="1:4" ht="21" customHeight="1" x14ac:dyDescent="0.3">
      <c r="A64" s="327"/>
      <c r="D64" s="57"/>
    </row>
    <row r="65" spans="1:4" ht="21" customHeight="1" x14ac:dyDescent="0.3">
      <c r="A65" s="327"/>
      <c r="D65" s="57"/>
    </row>
    <row r="66" spans="1:4" ht="21" customHeight="1" x14ac:dyDescent="0.3">
      <c r="A66" s="327"/>
      <c r="D66" s="57"/>
    </row>
    <row r="67" spans="1:4" ht="21" customHeight="1" x14ac:dyDescent="0.3">
      <c r="A67" s="327"/>
      <c r="D67" s="57"/>
    </row>
    <row r="68" spans="1:4" ht="21" customHeight="1" x14ac:dyDescent="0.3">
      <c r="A68" s="327"/>
      <c r="D68" s="57"/>
    </row>
    <row r="69" spans="1:4" ht="21" customHeight="1" x14ac:dyDescent="0.3">
      <c r="A69" s="327"/>
      <c r="D69" s="57"/>
    </row>
    <row r="70" spans="1:4" ht="21" customHeight="1" x14ac:dyDescent="0.3">
      <c r="A70" s="327"/>
      <c r="D70" s="57"/>
    </row>
    <row r="71" spans="1:4" ht="21" customHeight="1" x14ac:dyDescent="0.3">
      <c r="A71" s="327"/>
      <c r="D71" s="57"/>
    </row>
    <row r="77" spans="1:4" ht="21" customHeight="1" x14ac:dyDescent="0.3">
      <c r="A77" s="327"/>
      <c r="D77" s="57"/>
    </row>
    <row r="78" spans="1:4" ht="21" customHeight="1" x14ac:dyDescent="0.3">
      <c r="A78" s="327"/>
      <c r="D78" s="57"/>
    </row>
    <row r="79" spans="1:4" ht="21" customHeight="1" x14ac:dyDescent="0.3">
      <c r="A79" s="327"/>
      <c r="D79" s="57"/>
    </row>
    <row r="80" spans="1:4" ht="21" customHeight="1" x14ac:dyDescent="0.3">
      <c r="A80" s="327"/>
      <c r="D80" s="57"/>
    </row>
    <row r="81" spans="1:4" ht="21" customHeight="1" x14ac:dyDescent="0.3">
      <c r="A81" s="327"/>
      <c r="D81" s="57"/>
    </row>
    <row r="82" spans="1:4" ht="21" customHeight="1" x14ac:dyDescent="0.3">
      <c r="A82" s="327"/>
      <c r="D82" s="57"/>
    </row>
    <row r="84" spans="1:4" ht="21" customHeight="1" x14ac:dyDescent="0.3">
      <c r="A84" s="329"/>
      <c r="D84" s="60"/>
    </row>
    <row r="90" spans="1:4" ht="21" customHeight="1" x14ac:dyDescent="0.3">
      <c r="A90" s="327"/>
      <c r="D90" s="57"/>
    </row>
    <row r="91" spans="1:4" ht="21" customHeight="1" x14ac:dyDescent="0.3">
      <c r="A91" s="327"/>
      <c r="D91" s="57"/>
    </row>
    <row r="92" spans="1:4" ht="21" customHeight="1" x14ac:dyDescent="0.3">
      <c r="A92" s="327"/>
      <c r="D92" s="57"/>
    </row>
    <row r="93" spans="1:4" ht="21" customHeight="1" x14ac:dyDescent="0.3">
      <c r="A93" s="327"/>
      <c r="D93" s="57"/>
    </row>
    <row r="94" spans="1:4" ht="21" customHeight="1" x14ac:dyDescent="0.3">
      <c r="A94" s="330"/>
      <c r="D94" s="58"/>
    </row>
    <row r="104" spans="1:4" ht="21" customHeight="1" x14ac:dyDescent="0.3">
      <c r="A104" s="327"/>
      <c r="D104" s="57"/>
    </row>
    <row r="105" spans="1:4" ht="21" customHeight="1" x14ac:dyDescent="0.3">
      <c r="A105" s="327"/>
      <c r="D105" s="57"/>
    </row>
    <row r="106" spans="1:4" ht="21" customHeight="1" x14ac:dyDescent="0.3">
      <c r="A106" s="327"/>
      <c r="D106" s="57"/>
    </row>
    <row r="107" spans="1:4" ht="21" customHeight="1" x14ac:dyDescent="0.3">
      <c r="A107" s="327"/>
      <c r="D107" s="57"/>
    </row>
    <row r="108" spans="1:4" ht="21" customHeight="1" x14ac:dyDescent="0.3">
      <c r="A108" s="327"/>
      <c r="D108" s="57"/>
    </row>
    <row r="109" spans="1:4" ht="21" customHeight="1" x14ac:dyDescent="0.3">
      <c r="A109" s="327"/>
      <c r="D109" s="57"/>
    </row>
    <row r="110" spans="1:4" ht="21" customHeight="1" x14ac:dyDescent="0.3">
      <c r="A110" s="327"/>
      <c r="D110" s="57"/>
    </row>
    <row r="111" spans="1:4" ht="21" customHeight="1" x14ac:dyDescent="0.3">
      <c r="A111" s="327"/>
      <c r="D111" s="57"/>
    </row>
    <row r="118" spans="1:4" ht="21" customHeight="1" x14ac:dyDescent="0.3">
      <c r="A118" s="327"/>
      <c r="D118" s="57"/>
    </row>
    <row r="119" spans="1:4" ht="21" customHeight="1" x14ac:dyDescent="0.3">
      <c r="A119" s="327"/>
      <c r="D119" s="57"/>
    </row>
    <row r="120" spans="1:4" ht="21" customHeight="1" x14ac:dyDescent="0.3">
      <c r="A120" s="327"/>
      <c r="D120" s="57"/>
    </row>
    <row r="121" spans="1:4" ht="21" customHeight="1" x14ac:dyDescent="0.3">
      <c r="A121" s="327"/>
      <c r="D121" s="57"/>
    </row>
    <row r="122" spans="1:4" ht="21" customHeight="1" x14ac:dyDescent="0.3">
      <c r="A122" s="327"/>
      <c r="D122" s="57"/>
    </row>
    <row r="123" spans="1:4" ht="21" customHeight="1" x14ac:dyDescent="0.3">
      <c r="A123" s="327"/>
      <c r="D123" s="57"/>
    </row>
    <row r="133" spans="1:4" ht="21" customHeight="1" x14ac:dyDescent="0.3">
      <c r="A133" s="327"/>
      <c r="D133" s="57"/>
    </row>
    <row r="134" spans="1:4" ht="21" customHeight="1" x14ac:dyDescent="0.3">
      <c r="A134" s="327"/>
      <c r="D134" s="57"/>
    </row>
    <row r="135" spans="1:4" ht="21" customHeight="1" x14ac:dyDescent="0.3">
      <c r="A135" s="327"/>
      <c r="D135" s="57"/>
    </row>
    <row r="136" spans="1:4" ht="21" customHeight="1" x14ac:dyDescent="0.3">
      <c r="A136" s="327"/>
      <c r="D136" s="57"/>
    </row>
    <row r="137" spans="1:4" ht="21" customHeight="1" x14ac:dyDescent="0.3">
      <c r="A137" s="327"/>
      <c r="D137" s="57"/>
    </row>
    <row r="138" spans="1:4" ht="21" customHeight="1" x14ac:dyDescent="0.3">
      <c r="A138" s="327"/>
      <c r="D138" s="57"/>
    </row>
    <row r="139" spans="1:4" ht="21" customHeight="1" x14ac:dyDescent="0.3">
      <c r="A139" s="327"/>
      <c r="D139" s="57"/>
    </row>
    <row r="140" spans="1:4" ht="21" customHeight="1" x14ac:dyDescent="0.3">
      <c r="A140" s="327"/>
      <c r="D140" s="57"/>
    </row>
    <row r="150" spans="1:4" ht="21" customHeight="1" x14ac:dyDescent="0.3">
      <c r="A150" s="327"/>
      <c r="D150" s="57"/>
    </row>
    <row r="151" spans="1:4" ht="21" customHeight="1" x14ac:dyDescent="0.3">
      <c r="A151" s="327"/>
      <c r="D151" s="57"/>
    </row>
    <row r="152" spans="1:4" ht="21" customHeight="1" x14ac:dyDescent="0.3">
      <c r="A152" s="327"/>
      <c r="D152" s="57"/>
    </row>
    <row r="153" spans="1:4" ht="21" customHeight="1" x14ac:dyDescent="0.3">
      <c r="A153" s="327"/>
      <c r="D153" s="57"/>
    </row>
    <row r="154" spans="1:4" ht="21" customHeight="1" x14ac:dyDescent="0.3">
      <c r="A154" s="327"/>
      <c r="D154" s="57"/>
    </row>
    <row r="155" spans="1:4" ht="21" customHeight="1" x14ac:dyDescent="0.3">
      <c r="A155" s="327"/>
      <c r="D155" s="57"/>
    </row>
    <row r="156" spans="1:4" ht="21" customHeight="1" x14ac:dyDescent="0.3">
      <c r="A156" s="327"/>
      <c r="D156" s="57"/>
    </row>
    <row r="157" spans="1:4" ht="21" customHeight="1" x14ac:dyDescent="0.3">
      <c r="A157" s="327"/>
      <c r="D157" s="57"/>
    </row>
    <row r="167" spans="1:4" ht="21" customHeight="1" x14ac:dyDescent="0.3">
      <c r="A167" s="327"/>
      <c r="D167" s="57"/>
    </row>
    <row r="168" spans="1:4" ht="21" customHeight="1" x14ac:dyDescent="0.3">
      <c r="A168" s="327"/>
      <c r="D168" s="57"/>
    </row>
    <row r="169" spans="1:4" ht="21" customHeight="1" x14ac:dyDescent="0.3">
      <c r="A169" s="327"/>
      <c r="D169" s="57"/>
    </row>
    <row r="170" spans="1:4" ht="21" customHeight="1" x14ac:dyDescent="0.3">
      <c r="A170" s="327"/>
      <c r="D170" s="57"/>
    </row>
    <row r="171" spans="1:4" ht="21" customHeight="1" x14ac:dyDescent="0.3">
      <c r="A171" s="327"/>
      <c r="D171" s="57"/>
    </row>
    <row r="172" spans="1:4" ht="21" customHeight="1" x14ac:dyDescent="0.3">
      <c r="A172" s="327"/>
      <c r="D172" s="57"/>
    </row>
    <row r="173" spans="1:4" ht="21" customHeight="1" x14ac:dyDescent="0.3">
      <c r="A173" s="327"/>
      <c r="D173" s="57"/>
    </row>
    <row r="174" spans="1:4" ht="21" customHeight="1" x14ac:dyDescent="0.3">
      <c r="A174" s="327"/>
      <c r="D174" s="57"/>
    </row>
    <row r="186" spans="1:4" ht="21" customHeight="1" x14ac:dyDescent="0.3">
      <c r="A186" s="327"/>
      <c r="D186" s="57"/>
    </row>
    <row r="187" spans="1:4" ht="21" customHeight="1" x14ac:dyDescent="0.3">
      <c r="A187" s="327"/>
      <c r="D187" s="57"/>
    </row>
    <row r="188" spans="1:4" ht="21" customHeight="1" x14ac:dyDescent="0.3">
      <c r="A188" s="327"/>
      <c r="D188" s="57"/>
    </row>
    <row r="189" spans="1:4" ht="21" customHeight="1" x14ac:dyDescent="0.3">
      <c r="A189" s="327"/>
      <c r="D189" s="57"/>
    </row>
    <row r="190" spans="1:4" ht="21" customHeight="1" x14ac:dyDescent="0.3">
      <c r="A190" s="327"/>
      <c r="D190" s="57"/>
    </row>
    <row r="191" spans="1:4" ht="21" customHeight="1" x14ac:dyDescent="0.3">
      <c r="A191" s="327"/>
      <c r="D191" s="57"/>
    </row>
    <row r="192" spans="1:4" ht="21" customHeight="1" x14ac:dyDescent="0.3">
      <c r="A192" s="327"/>
      <c r="D192" s="57"/>
    </row>
    <row r="193" spans="1:4" ht="21" customHeight="1" x14ac:dyDescent="0.3">
      <c r="A193" s="327"/>
      <c r="D193" s="57"/>
    </row>
    <row r="203" spans="1:4" ht="21" customHeight="1" x14ac:dyDescent="0.3">
      <c r="A203" s="327"/>
      <c r="D203" s="57"/>
    </row>
    <row r="204" spans="1:4" ht="21" customHeight="1" x14ac:dyDescent="0.3">
      <c r="A204" s="327"/>
      <c r="D204" s="57"/>
    </row>
    <row r="205" spans="1:4" ht="21" customHeight="1" x14ac:dyDescent="0.3">
      <c r="A205" s="327"/>
      <c r="D205" s="57"/>
    </row>
    <row r="206" spans="1:4" ht="21" customHeight="1" x14ac:dyDescent="0.3">
      <c r="A206" s="327"/>
      <c r="D206" s="57"/>
    </row>
    <row r="207" spans="1:4" ht="21" customHeight="1" x14ac:dyDescent="0.3">
      <c r="A207" s="327"/>
      <c r="D207" s="57"/>
    </row>
    <row r="208" spans="1:4" ht="21" customHeight="1" x14ac:dyDescent="0.3">
      <c r="A208" s="327"/>
      <c r="D208" s="57"/>
    </row>
    <row r="209" spans="1:4" ht="21" customHeight="1" x14ac:dyDescent="0.3">
      <c r="A209" s="327"/>
      <c r="D209" s="57"/>
    </row>
    <row r="210" spans="1:4" ht="21" customHeight="1" x14ac:dyDescent="0.3">
      <c r="A210" s="327"/>
      <c r="D210" s="57"/>
    </row>
    <row r="220" spans="1:4" ht="21" customHeight="1" x14ac:dyDescent="0.3">
      <c r="A220" s="327"/>
      <c r="D220" s="57"/>
    </row>
    <row r="221" spans="1:4" ht="21" customHeight="1" x14ac:dyDescent="0.3">
      <c r="A221" s="327"/>
      <c r="D221" s="57"/>
    </row>
    <row r="222" spans="1:4" ht="21" customHeight="1" x14ac:dyDescent="0.3">
      <c r="A222" s="327"/>
      <c r="D222" s="57"/>
    </row>
    <row r="223" spans="1:4" ht="21" customHeight="1" x14ac:dyDescent="0.3">
      <c r="A223" s="327"/>
      <c r="D223" s="57"/>
    </row>
    <row r="224" spans="1:4" ht="21" customHeight="1" x14ac:dyDescent="0.3">
      <c r="A224" s="327"/>
      <c r="D224" s="57"/>
    </row>
    <row r="225" spans="1:4" ht="21" customHeight="1" x14ac:dyDescent="0.3">
      <c r="A225" s="327"/>
      <c r="D225" s="57"/>
    </row>
    <row r="226" spans="1:4" ht="21" customHeight="1" x14ac:dyDescent="0.3">
      <c r="A226" s="327"/>
      <c r="D226" s="57"/>
    </row>
    <row r="227" spans="1:4" ht="21" customHeight="1" x14ac:dyDescent="0.3">
      <c r="A227" s="327"/>
      <c r="D227" s="57"/>
    </row>
    <row r="237" spans="1:4" ht="21" customHeight="1" x14ac:dyDescent="0.3">
      <c r="A237" s="327"/>
      <c r="D237" s="57"/>
    </row>
    <row r="238" spans="1:4" ht="21" customHeight="1" x14ac:dyDescent="0.3">
      <c r="A238" s="327"/>
      <c r="D238" s="57"/>
    </row>
    <row r="239" spans="1:4" ht="21" customHeight="1" x14ac:dyDescent="0.3">
      <c r="A239" s="327"/>
      <c r="D239" s="57"/>
    </row>
    <row r="240" spans="1:4" ht="21" customHeight="1" x14ac:dyDescent="0.3">
      <c r="A240" s="327"/>
      <c r="D240" s="57"/>
    </row>
    <row r="241" spans="1:4" ht="21" customHeight="1" x14ac:dyDescent="0.3">
      <c r="A241" s="327"/>
      <c r="D241" s="57"/>
    </row>
    <row r="242" spans="1:4" ht="21" customHeight="1" x14ac:dyDescent="0.3">
      <c r="A242" s="327"/>
      <c r="D242" s="57"/>
    </row>
    <row r="243" spans="1:4" ht="21" customHeight="1" x14ac:dyDescent="0.3">
      <c r="A243" s="327"/>
      <c r="D243" s="57"/>
    </row>
    <row r="244" spans="1:4" ht="21" customHeight="1" x14ac:dyDescent="0.3">
      <c r="A244" s="327"/>
      <c r="D244" s="57"/>
    </row>
    <row r="254" spans="1:4" ht="21" customHeight="1" x14ac:dyDescent="0.3">
      <c r="A254" s="327"/>
      <c r="D254" s="57"/>
    </row>
    <row r="255" spans="1:4" ht="21" customHeight="1" x14ac:dyDescent="0.3">
      <c r="A255" s="327"/>
      <c r="D255" s="57"/>
    </row>
    <row r="256" spans="1:4" ht="21" customHeight="1" x14ac:dyDescent="0.3">
      <c r="A256" s="327"/>
      <c r="D256" s="57"/>
    </row>
    <row r="257" spans="1:4" ht="21" customHeight="1" x14ac:dyDescent="0.3">
      <c r="A257" s="327"/>
      <c r="D257" s="57"/>
    </row>
    <row r="258" spans="1:4" ht="21" customHeight="1" x14ac:dyDescent="0.3">
      <c r="A258" s="327"/>
      <c r="D258" s="57"/>
    </row>
    <row r="259" spans="1:4" ht="21" customHeight="1" x14ac:dyDescent="0.3">
      <c r="A259" s="327"/>
      <c r="D259" s="57"/>
    </row>
    <row r="260" spans="1:4" ht="21" customHeight="1" x14ac:dyDescent="0.3">
      <c r="A260" s="327"/>
      <c r="D260" s="57"/>
    </row>
    <row r="261" spans="1:4" ht="21" customHeight="1" x14ac:dyDescent="0.3">
      <c r="A261" s="327"/>
      <c r="D261" s="57"/>
    </row>
    <row r="271" spans="1:4" ht="21" customHeight="1" x14ac:dyDescent="0.3">
      <c r="A271" s="327"/>
      <c r="D271" s="57"/>
    </row>
    <row r="272" spans="1:4" ht="21" customHeight="1" x14ac:dyDescent="0.3">
      <c r="A272" s="327"/>
      <c r="D272" s="57"/>
    </row>
    <row r="273" spans="1:4" ht="21" customHeight="1" x14ac:dyDescent="0.3">
      <c r="A273" s="327"/>
      <c r="D273" s="57"/>
    </row>
    <row r="274" spans="1:4" ht="21" customHeight="1" x14ac:dyDescent="0.3">
      <c r="A274" s="327"/>
      <c r="D274" s="57"/>
    </row>
    <row r="275" spans="1:4" ht="21" customHeight="1" x14ac:dyDescent="0.3">
      <c r="A275" s="327"/>
      <c r="D275" s="57"/>
    </row>
    <row r="276" spans="1:4" ht="21" customHeight="1" x14ac:dyDescent="0.3">
      <c r="A276" s="327"/>
      <c r="D276" s="57"/>
    </row>
    <row r="277" spans="1:4" ht="21" customHeight="1" x14ac:dyDescent="0.3">
      <c r="A277" s="327"/>
      <c r="D277" s="57"/>
    </row>
    <row r="278" spans="1:4" ht="21" customHeight="1" x14ac:dyDescent="0.3">
      <c r="A278" s="327"/>
      <c r="D278" s="57"/>
    </row>
    <row r="288" spans="1:4" ht="21" customHeight="1" x14ac:dyDescent="0.3">
      <c r="A288" s="327"/>
      <c r="D288" s="57"/>
    </row>
    <row r="289" spans="1:4" ht="21" customHeight="1" x14ac:dyDescent="0.3">
      <c r="A289" s="327"/>
      <c r="D289" s="57"/>
    </row>
    <row r="290" spans="1:4" ht="21" customHeight="1" x14ac:dyDescent="0.3">
      <c r="A290" s="327"/>
      <c r="D290" s="57"/>
    </row>
    <row r="291" spans="1:4" ht="21" customHeight="1" x14ac:dyDescent="0.3">
      <c r="A291" s="327"/>
      <c r="D291" s="57"/>
    </row>
    <row r="292" spans="1:4" ht="21" customHeight="1" x14ac:dyDescent="0.3">
      <c r="A292" s="327"/>
      <c r="D292" s="57"/>
    </row>
    <row r="293" spans="1:4" ht="21" customHeight="1" x14ac:dyDescent="0.3">
      <c r="A293" s="327"/>
      <c r="D293" s="57"/>
    </row>
    <row r="294" spans="1:4" ht="21" customHeight="1" x14ac:dyDescent="0.3">
      <c r="A294" s="327"/>
      <c r="D294" s="57"/>
    </row>
    <row r="295" spans="1:4" ht="21" customHeight="1" x14ac:dyDescent="0.3">
      <c r="A295" s="327"/>
      <c r="D295" s="57"/>
    </row>
    <row r="305" spans="1:4" ht="21" customHeight="1" x14ac:dyDescent="0.3">
      <c r="A305" s="327"/>
      <c r="D305" s="57"/>
    </row>
    <row r="306" spans="1:4" ht="21" customHeight="1" x14ac:dyDescent="0.3">
      <c r="A306" s="327"/>
      <c r="D306" s="57"/>
    </row>
    <row r="307" spans="1:4" ht="21" customHeight="1" x14ac:dyDescent="0.3">
      <c r="A307" s="327"/>
      <c r="D307" s="57"/>
    </row>
    <row r="308" spans="1:4" ht="21" customHeight="1" x14ac:dyDescent="0.3">
      <c r="A308" s="327"/>
      <c r="D308" s="57"/>
    </row>
    <row r="309" spans="1:4" ht="21" customHeight="1" x14ac:dyDescent="0.3">
      <c r="A309" s="327"/>
      <c r="D309" s="57"/>
    </row>
    <row r="310" spans="1:4" ht="21" customHeight="1" x14ac:dyDescent="0.3">
      <c r="A310" s="327"/>
      <c r="D310" s="57"/>
    </row>
    <row r="311" spans="1:4" ht="21" customHeight="1" x14ac:dyDescent="0.3">
      <c r="A311" s="327"/>
      <c r="D311" s="57"/>
    </row>
    <row r="312" spans="1:4" ht="21" customHeight="1" x14ac:dyDescent="0.3">
      <c r="A312" s="327"/>
      <c r="D312" s="57"/>
    </row>
    <row r="322" spans="1:4" ht="21" customHeight="1" x14ac:dyDescent="0.3">
      <c r="A322" s="327"/>
      <c r="D322" s="57"/>
    </row>
    <row r="323" spans="1:4" ht="21" customHeight="1" x14ac:dyDescent="0.3">
      <c r="A323" s="327"/>
      <c r="D323" s="57"/>
    </row>
    <row r="324" spans="1:4" ht="21" customHeight="1" x14ac:dyDescent="0.3">
      <c r="A324" s="327"/>
      <c r="D324" s="57"/>
    </row>
    <row r="325" spans="1:4" ht="21" customHeight="1" x14ac:dyDescent="0.3">
      <c r="A325" s="327"/>
      <c r="D325" s="57"/>
    </row>
    <row r="326" spans="1:4" ht="21" customHeight="1" x14ac:dyDescent="0.3">
      <c r="A326" s="327"/>
      <c r="D326" s="57"/>
    </row>
    <row r="327" spans="1:4" ht="21" customHeight="1" x14ac:dyDescent="0.3">
      <c r="A327" s="327"/>
      <c r="D327" s="57"/>
    </row>
    <row r="328" spans="1:4" ht="21" customHeight="1" x14ac:dyDescent="0.3">
      <c r="A328" s="327"/>
      <c r="D328" s="57"/>
    </row>
    <row r="329" spans="1:4" ht="21" customHeight="1" x14ac:dyDescent="0.3">
      <c r="A329" s="327"/>
      <c r="D329" s="57"/>
    </row>
    <row r="339" spans="1:4" ht="21" customHeight="1" x14ac:dyDescent="0.3">
      <c r="A339" s="327"/>
      <c r="D339" s="57"/>
    </row>
    <row r="340" spans="1:4" ht="21" customHeight="1" x14ac:dyDescent="0.3">
      <c r="A340" s="327"/>
      <c r="D340" s="57"/>
    </row>
    <row r="341" spans="1:4" ht="21" customHeight="1" x14ac:dyDescent="0.3">
      <c r="A341" s="327"/>
      <c r="D341" s="57"/>
    </row>
    <row r="342" spans="1:4" ht="21" customHeight="1" x14ac:dyDescent="0.3">
      <c r="A342" s="327"/>
      <c r="D342" s="57"/>
    </row>
    <row r="343" spans="1:4" ht="21" customHeight="1" x14ac:dyDescent="0.3">
      <c r="A343" s="327"/>
      <c r="D343" s="57"/>
    </row>
    <row r="344" spans="1:4" ht="21" customHeight="1" x14ac:dyDescent="0.3">
      <c r="A344" s="327"/>
      <c r="D344" s="57"/>
    </row>
    <row r="345" spans="1:4" ht="21" customHeight="1" x14ac:dyDescent="0.3">
      <c r="A345" s="327"/>
      <c r="D345" s="57"/>
    </row>
    <row r="346" spans="1:4" ht="21" customHeight="1" x14ac:dyDescent="0.3">
      <c r="A346" s="327"/>
      <c r="D346" s="57"/>
    </row>
    <row r="356" spans="1:4" ht="21" customHeight="1" x14ac:dyDescent="0.3">
      <c r="A356" s="327"/>
      <c r="D356" s="57"/>
    </row>
    <row r="357" spans="1:4" ht="21" customHeight="1" x14ac:dyDescent="0.3">
      <c r="A357" s="327"/>
      <c r="D357" s="57"/>
    </row>
    <row r="358" spans="1:4" ht="21" customHeight="1" x14ac:dyDescent="0.3">
      <c r="A358" s="327"/>
      <c r="D358" s="57"/>
    </row>
    <row r="359" spans="1:4" ht="21" customHeight="1" x14ac:dyDescent="0.3">
      <c r="A359" s="327"/>
      <c r="D359" s="57"/>
    </row>
    <row r="360" spans="1:4" ht="21" customHeight="1" x14ac:dyDescent="0.3">
      <c r="A360" s="327"/>
      <c r="D360" s="57"/>
    </row>
    <row r="361" spans="1:4" ht="21" customHeight="1" x14ac:dyDescent="0.3">
      <c r="A361" s="327"/>
      <c r="D361" s="57"/>
    </row>
    <row r="362" spans="1:4" ht="21" customHeight="1" x14ac:dyDescent="0.3">
      <c r="A362" s="327"/>
      <c r="D362" s="57"/>
    </row>
    <row r="363" spans="1:4" ht="21" customHeight="1" x14ac:dyDescent="0.3">
      <c r="A363" s="327"/>
      <c r="D363" s="57"/>
    </row>
    <row r="373" spans="1:4" ht="21" customHeight="1" x14ac:dyDescent="0.3">
      <c r="A373" s="327"/>
      <c r="D373" s="57"/>
    </row>
    <row r="374" spans="1:4" ht="21" customHeight="1" x14ac:dyDescent="0.3">
      <c r="A374" s="327"/>
      <c r="D374" s="57"/>
    </row>
    <row r="375" spans="1:4" ht="21" customHeight="1" x14ac:dyDescent="0.3">
      <c r="A375" s="327"/>
      <c r="D375" s="57"/>
    </row>
    <row r="376" spans="1:4" ht="21" customHeight="1" x14ac:dyDescent="0.3">
      <c r="A376" s="327"/>
      <c r="D376" s="57"/>
    </row>
    <row r="377" spans="1:4" ht="21" customHeight="1" x14ac:dyDescent="0.3">
      <c r="A377" s="327"/>
      <c r="D377" s="57"/>
    </row>
    <row r="378" spans="1:4" ht="21" customHeight="1" x14ac:dyDescent="0.3">
      <c r="A378" s="327"/>
      <c r="D378" s="57"/>
    </row>
    <row r="379" spans="1:4" ht="21" customHeight="1" x14ac:dyDescent="0.3">
      <c r="A379" s="327"/>
      <c r="D379" s="57"/>
    </row>
    <row r="380" spans="1:4" ht="21" customHeight="1" x14ac:dyDescent="0.3">
      <c r="A380" s="327"/>
      <c r="D380" s="57"/>
    </row>
    <row r="390" spans="1:4" ht="21" customHeight="1" x14ac:dyDescent="0.3">
      <c r="A390" s="327"/>
      <c r="D390" s="57"/>
    </row>
    <row r="391" spans="1:4" ht="21" customHeight="1" x14ac:dyDescent="0.3">
      <c r="A391" s="327"/>
      <c r="D391" s="57"/>
    </row>
    <row r="392" spans="1:4" ht="21" customHeight="1" x14ac:dyDescent="0.3">
      <c r="A392" s="327"/>
      <c r="D392" s="57"/>
    </row>
    <row r="393" spans="1:4" ht="21" customHeight="1" x14ac:dyDescent="0.3">
      <c r="A393" s="327"/>
      <c r="D393" s="57"/>
    </row>
    <row r="394" spans="1:4" ht="21" customHeight="1" x14ac:dyDescent="0.3">
      <c r="A394" s="327"/>
      <c r="D394" s="57"/>
    </row>
    <row r="395" spans="1:4" ht="21" customHeight="1" x14ac:dyDescent="0.3">
      <c r="A395" s="327"/>
      <c r="D395" s="57"/>
    </row>
    <row r="396" spans="1:4" ht="21" customHeight="1" x14ac:dyDescent="0.3">
      <c r="A396" s="327"/>
      <c r="D396" s="57"/>
    </row>
    <row r="397" spans="1:4" ht="21" customHeight="1" x14ac:dyDescent="0.3">
      <c r="A397" s="327"/>
      <c r="D397" s="57"/>
    </row>
    <row r="407" spans="1:4" ht="21" customHeight="1" x14ac:dyDescent="0.3">
      <c r="A407" s="327"/>
      <c r="D407" s="57"/>
    </row>
    <row r="408" spans="1:4" ht="21" customHeight="1" x14ac:dyDescent="0.3">
      <c r="A408" s="327"/>
      <c r="D408" s="57"/>
    </row>
    <row r="409" spans="1:4" ht="21" customHeight="1" x14ac:dyDescent="0.3">
      <c r="A409" s="327"/>
      <c r="D409" s="57"/>
    </row>
    <row r="410" spans="1:4" ht="21" customHeight="1" x14ac:dyDescent="0.3">
      <c r="A410" s="327"/>
      <c r="D410" s="57"/>
    </row>
    <row r="411" spans="1:4" ht="21" customHeight="1" x14ac:dyDescent="0.3">
      <c r="A411" s="327"/>
      <c r="D411" s="57"/>
    </row>
    <row r="412" spans="1:4" ht="21" customHeight="1" x14ac:dyDescent="0.3">
      <c r="A412" s="327"/>
      <c r="D412" s="57"/>
    </row>
    <row r="413" spans="1:4" ht="21" customHeight="1" x14ac:dyDescent="0.3">
      <c r="A413" s="327"/>
      <c r="D413" s="57"/>
    </row>
    <row r="414" spans="1:4" ht="21" customHeight="1" x14ac:dyDescent="0.3">
      <c r="A414" s="327"/>
      <c r="D414" s="57"/>
    </row>
    <row r="424" spans="1:4" ht="21" customHeight="1" x14ac:dyDescent="0.3">
      <c r="A424" s="327"/>
      <c r="D424" s="57"/>
    </row>
    <row r="425" spans="1:4" ht="21" customHeight="1" x14ac:dyDescent="0.3">
      <c r="A425" s="327"/>
      <c r="D425" s="57"/>
    </row>
    <row r="426" spans="1:4" ht="21" customHeight="1" x14ac:dyDescent="0.3">
      <c r="A426" s="327"/>
      <c r="D426" s="57"/>
    </row>
    <row r="427" spans="1:4" ht="21" customHeight="1" x14ac:dyDescent="0.3">
      <c r="A427" s="327"/>
      <c r="D427" s="57"/>
    </row>
    <row r="428" spans="1:4" ht="21" customHeight="1" x14ac:dyDescent="0.3">
      <c r="A428" s="327"/>
      <c r="D428" s="57"/>
    </row>
    <row r="429" spans="1:4" ht="21" customHeight="1" x14ac:dyDescent="0.3">
      <c r="A429" s="327"/>
      <c r="D429" s="57"/>
    </row>
    <row r="430" spans="1:4" ht="21" customHeight="1" x14ac:dyDescent="0.3">
      <c r="A430" s="327"/>
      <c r="D430" s="57"/>
    </row>
    <row r="431" spans="1:4" ht="21" customHeight="1" x14ac:dyDescent="0.3">
      <c r="A431" s="327"/>
      <c r="D431" s="57"/>
    </row>
    <row r="441" spans="1:4" ht="21" customHeight="1" x14ac:dyDescent="0.3">
      <c r="A441" s="327"/>
      <c r="D441" s="57"/>
    </row>
    <row r="442" spans="1:4" ht="21" customHeight="1" x14ac:dyDescent="0.3">
      <c r="A442" s="327"/>
      <c r="D442" s="57"/>
    </row>
    <row r="443" spans="1:4" ht="21" customHeight="1" x14ac:dyDescent="0.3">
      <c r="A443" s="327"/>
      <c r="D443" s="57"/>
    </row>
    <row r="444" spans="1:4" ht="21" customHeight="1" x14ac:dyDescent="0.3">
      <c r="A444" s="327"/>
      <c r="D444" s="57"/>
    </row>
    <row r="445" spans="1:4" ht="21" customHeight="1" x14ac:dyDescent="0.3">
      <c r="A445" s="327"/>
      <c r="D445" s="57"/>
    </row>
    <row r="446" spans="1:4" ht="21" customHeight="1" x14ac:dyDescent="0.3">
      <c r="A446" s="327"/>
      <c r="D446" s="57"/>
    </row>
    <row r="447" spans="1:4" ht="21" customHeight="1" x14ac:dyDescent="0.3">
      <c r="A447" s="327"/>
      <c r="D447" s="57"/>
    </row>
    <row r="448" spans="1:4" ht="21" customHeight="1" x14ac:dyDescent="0.3">
      <c r="A448" s="327"/>
      <c r="D448" s="57"/>
    </row>
    <row r="458" spans="1:4" ht="21" customHeight="1" x14ac:dyDescent="0.3">
      <c r="A458" s="327"/>
      <c r="D458" s="57"/>
    </row>
    <row r="459" spans="1:4" ht="21" customHeight="1" x14ac:dyDescent="0.3">
      <c r="A459" s="327"/>
      <c r="D459" s="57"/>
    </row>
    <row r="460" spans="1:4" ht="21" customHeight="1" x14ac:dyDescent="0.3">
      <c r="A460" s="327"/>
      <c r="D460" s="57"/>
    </row>
    <row r="461" spans="1:4" ht="21" customHeight="1" x14ac:dyDescent="0.3">
      <c r="A461" s="327"/>
      <c r="D461" s="57"/>
    </row>
    <row r="462" spans="1:4" ht="21" customHeight="1" x14ac:dyDescent="0.3">
      <c r="A462" s="327"/>
      <c r="D462" s="57"/>
    </row>
    <row r="463" spans="1:4" ht="21" customHeight="1" x14ac:dyDescent="0.3">
      <c r="A463" s="327"/>
      <c r="D463" s="57"/>
    </row>
    <row r="464" spans="1:4" ht="21" customHeight="1" x14ac:dyDescent="0.3">
      <c r="A464" s="327"/>
      <c r="D464" s="57"/>
    </row>
    <row r="465" spans="1:4" ht="21" customHeight="1" x14ac:dyDescent="0.3">
      <c r="A465" s="327"/>
      <c r="D465" s="57"/>
    </row>
    <row r="477" spans="1:4" ht="21" customHeight="1" x14ac:dyDescent="0.3">
      <c r="A477" s="327"/>
      <c r="D477" s="57"/>
    </row>
    <row r="478" spans="1:4" ht="21" customHeight="1" x14ac:dyDescent="0.3">
      <c r="A478" s="327"/>
      <c r="D478" s="57"/>
    </row>
    <row r="479" spans="1:4" ht="21" customHeight="1" x14ac:dyDescent="0.3">
      <c r="A479" s="327"/>
      <c r="D479" s="57"/>
    </row>
    <row r="480" spans="1:4" ht="21" customHeight="1" x14ac:dyDescent="0.3">
      <c r="A480" s="327"/>
      <c r="D480" s="57"/>
    </row>
    <row r="481" spans="1:4" ht="21" customHeight="1" x14ac:dyDescent="0.3">
      <c r="A481" s="327"/>
      <c r="D481" s="57"/>
    </row>
    <row r="482" spans="1:4" ht="21" customHeight="1" x14ac:dyDescent="0.3">
      <c r="A482" s="327"/>
      <c r="D482" s="57"/>
    </row>
    <row r="483" spans="1:4" ht="21" customHeight="1" x14ac:dyDescent="0.3">
      <c r="A483" s="327"/>
      <c r="D483" s="57"/>
    </row>
    <row r="484" spans="1:4" ht="21" customHeight="1" x14ac:dyDescent="0.3">
      <c r="A484" s="327"/>
      <c r="D484" s="57"/>
    </row>
    <row r="494" spans="1:4" ht="21" customHeight="1" x14ac:dyDescent="0.3">
      <c r="A494" s="327"/>
      <c r="D494" s="57"/>
    </row>
    <row r="495" spans="1:4" ht="21" customHeight="1" x14ac:dyDescent="0.3">
      <c r="A495" s="327"/>
      <c r="D495" s="57"/>
    </row>
    <row r="496" spans="1:4" ht="21" customHeight="1" x14ac:dyDescent="0.3">
      <c r="A496" s="327"/>
      <c r="D496" s="57"/>
    </row>
    <row r="497" spans="1:4" ht="21" customHeight="1" x14ac:dyDescent="0.3">
      <c r="A497" s="327"/>
      <c r="D497" s="57"/>
    </row>
    <row r="498" spans="1:4" ht="21" customHeight="1" x14ac:dyDescent="0.3">
      <c r="A498" s="327"/>
      <c r="D498" s="57"/>
    </row>
    <row r="499" spans="1:4" ht="21" customHeight="1" x14ac:dyDescent="0.3">
      <c r="A499" s="327"/>
      <c r="D499" s="57"/>
    </row>
    <row r="500" spans="1:4" ht="21" customHeight="1" x14ac:dyDescent="0.3">
      <c r="A500" s="327"/>
      <c r="D500" s="57"/>
    </row>
    <row r="501" spans="1:4" ht="21" customHeight="1" x14ac:dyDescent="0.3">
      <c r="A501" s="327"/>
      <c r="D501" s="57"/>
    </row>
    <row r="511" spans="1:4" ht="21" customHeight="1" x14ac:dyDescent="0.3">
      <c r="A511" s="327"/>
      <c r="D511" s="57"/>
    </row>
    <row r="512" spans="1:4" ht="21" customHeight="1" x14ac:dyDescent="0.3">
      <c r="A512" s="327"/>
      <c r="D512" s="57"/>
    </row>
    <row r="513" spans="1:4" ht="21" customHeight="1" x14ac:dyDescent="0.3">
      <c r="A513" s="327"/>
      <c r="D513" s="57"/>
    </row>
    <row r="514" spans="1:4" ht="21" customHeight="1" x14ac:dyDescent="0.3">
      <c r="A514" s="327"/>
      <c r="D514" s="57"/>
    </row>
    <row r="515" spans="1:4" ht="21" customHeight="1" x14ac:dyDescent="0.3">
      <c r="A515" s="327"/>
      <c r="D515" s="57"/>
    </row>
    <row r="516" spans="1:4" ht="21" customHeight="1" x14ac:dyDescent="0.3">
      <c r="A516" s="327"/>
      <c r="D516" s="57"/>
    </row>
    <row r="517" spans="1:4" ht="21" customHeight="1" x14ac:dyDescent="0.3">
      <c r="A517" s="327"/>
      <c r="D517" s="57"/>
    </row>
    <row r="518" spans="1:4" ht="21" customHeight="1" x14ac:dyDescent="0.3">
      <c r="A518" s="327"/>
      <c r="D518" s="57"/>
    </row>
    <row r="528" spans="1:4" ht="21" customHeight="1" x14ac:dyDescent="0.3">
      <c r="A528" s="327"/>
      <c r="D528" s="57"/>
    </row>
    <row r="529" spans="1:4" ht="21" customHeight="1" x14ac:dyDescent="0.3">
      <c r="A529" s="327"/>
      <c r="D529" s="57"/>
    </row>
    <row r="530" spans="1:4" ht="21" customHeight="1" x14ac:dyDescent="0.3">
      <c r="A530" s="327"/>
      <c r="D530" s="57"/>
    </row>
    <row r="531" spans="1:4" ht="21" customHeight="1" x14ac:dyDescent="0.3">
      <c r="A531" s="327"/>
      <c r="D531" s="57"/>
    </row>
    <row r="532" spans="1:4" ht="21" customHeight="1" x14ac:dyDescent="0.3">
      <c r="A532" s="327"/>
      <c r="D532" s="57"/>
    </row>
    <row r="533" spans="1:4" ht="21" customHeight="1" x14ac:dyDescent="0.3">
      <c r="A533" s="327"/>
      <c r="D533" s="57"/>
    </row>
    <row r="534" spans="1:4" ht="21" customHeight="1" x14ac:dyDescent="0.3">
      <c r="A534" s="327"/>
      <c r="D534" s="57"/>
    </row>
    <row r="535" spans="1:4" ht="21" customHeight="1" x14ac:dyDescent="0.3">
      <c r="A535" s="327"/>
      <c r="D535" s="57"/>
    </row>
    <row r="545" spans="1:4" ht="21" customHeight="1" x14ac:dyDescent="0.3">
      <c r="A545" s="327"/>
      <c r="D545" s="57"/>
    </row>
    <row r="546" spans="1:4" ht="21" customHeight="1" x14ac:dyDescent="0.3">
      <c r="A546" s="327"/>
      <c r="D546" s="57"/>
    </row>
    <row r="547" spans="1:4" ht="21" customHeight="1" x14ac:dyDescent="0.3">
      <c r="A547" s="327"/>
      <c r="D547" s="57"/>
    </row>
    <row r="548" spans="1:4" ht="21" customHeight="1" x14ac:dyDescent="0.3">
      <c r="A548" s="327"/>
      <c r="D548" s="57"/>
    </row>
    <row r="549" spans="1:4" ht="21" customHeight="1" x14ac:dyDescent="0.3">
      <c r="A549" s="327"/>
      <c r="D549" s="57"/>
    </row>
    <row r="550" spans="1:4" ht="21" customHeight="1" x14ac:dyDescent="0.3">
      <c r="A550" s="327"/>
      <c r="D550" s="57"/>
    </row>
    <row r="551" spans="1:4" ht="21" customHeight="1" x14ac:dyDescent="0.3">
      <c r="A551" s="327"/>
      <c r="D551" s="57"/>
    </row>
    <row r="552" spans="1:4" ht="21" customHeight="1" x14ac:dyDescent="0.3">
      <c r="A552" s="327"/>
      <c r="D552" s="57"/>
    </row>
    <row r="562" spans="1:4" ht="21" customHeight="1" x14ac:dyDescent="0.3">
      <c r="A562" s="327"/>
      <c r="D562" s="57"/>
    </row>
    <row r="563" spans="1:4" ht="21" customHeight="1" x14ac:dyDescent="0.3">
      <c r="A563" s="327"/>
      <c r="D563" s="57"/>
    </row>
    <row r="564" spans="1:4" ht="21" customHeight="1" x14ac:dyDescent="0.3">
      <c r="A564" s="327"/>
      <c r="D564" s="57"/>
    </row>
    <row r="565" spans="1:4" ht="21" customHeight="1" x14ac:dyDescent="0.3">
      <c r="A565" s="327"/>
      <c r="D565" s="57"/>
    </row>
    <row r="566" spans="1:4" ht="21" customHeight="1" x14ac:dyDescent="0.3">
      <c r="A566" s="327"/>
      <c r="D566" s="57"/>
    </row>
    <row r="567" spans="1:4" ht="21" customHeight="1" x14ac:dyDescent="0.3">
      <c r="A567" s="327"/>
      <c r="D567" s="57"/>
    </row>
    <row r="568" spans="1:4" ht="21" customHeight="1" x14ac:dyDescent="0.3">
      <c r="A568" s="327"/>
      <c r="D568" s="57"/>
    </row>
    <row r="569" spans="1:4" ht="21" customHeight="1" x14ac:dyDescent="0.3">
      <c r="A569" s="327"/>
      <c r="D569" s="57"/>
    </row>
    <row r="579" spans="1:4" ht="21" customHeight="1" x14ac:dyDescent="0.3">
      <c r="A579" s="327"/>
      <c r="D579" s="57"/>
    </row>
    <row r="580" spans="1:4" ht="21" customHeight="1" x14ac:dyDescent="0.3">
      <c r="A580" s="327"/>
      <c r="D580" s="57"/>
    </row>
    <row r="581" spans="1:4" ht="21" customHeight="1" x14ac:dyDescent="0.3">
      <c r="A581" s="327"/>
      <c r="D581" s="57"/>
    </row>
    <row r="582" spans="1:4" ht="21" customHeight="1" x14ac:dyDescent="0.3">
      <c r="A582" s="327"/>
      <c r="D582" s="57"/>
    </row>
    <row r="583" spans="1:4" ht="21" customHeight="1" x14ac:dyDescent="0.3">
      <c r="A583" s="327"/>
      <c r="D583" s="57"/>
    </row>
    <row r="584" spans="1:4" ht="21" customHeight="1" x14ac:dyDescent="0.3">
      <c r="A584" s="327"/>
      <c r="D584" s="57"/>
    </row>
    <row r="585" spans="1:4" ht="21" customHeight="1" x14ac:dyDescent="0.3">
      <c r="A585" s="327"/>
      <c r="D585" s="57"/>
    </row>
    <row r="586" spans="1:4" ht="21" customHeight="1" x14ac:dyDescent="0.3">
      <c r="A586" s="327"/>
      <c r="D586" s="57"/>
    </row>
    <row r="596" spans="1:4" ht="21" customHeight="1" x14ac:dyDescent="0.3">
      <c r="A596" s="327"/>
      <c r="D596" s="57"/>
    </row>
    <row r="597" spans="1:4" ht="21" customHeight="1" x14ac:dyDescent="0.3">
      <c r="A597" s="327"/>
      <c r="D597" s="57"/>
    </row>
    <row r="598" spans="1:4" ht="21" customHeight="1" x14ac:dyDescent="0.3">
      <c r="A598" s="327"/>
      <c r="D598" s="57"/>
    </row>
    <row r="599" spans="1:4" ht="21" customHeight="1" x14ac:dyDescent="0.3">
      <c r="A599" s="327"/>
      <c r="D599" s="57"/>
    </row>
    <row r="600" spans="1:4" ht="21" customHeight="1" x14ac:dyDescent="0.3">
      <c r="A600" s="327"/>
      <c r="D600" s="57"/>
    </row>
    <row r="601" spans="1:4" ht="21" customHeight="1" x14ac:dyDescent="0.3">
      <c r="A601" s="327"/>
      <c r="D601" s="57"/>
    </row>
    <row r="602" spans="1:4" ht="21" customHeight="1" x14ac:dyDescent="0.3">
      <c r="A602" s="327"/>
      <c r="D602" s="57"/>
    </row>
    <row r="603" spans="1:4" ht="21" customHeight="1" x14ac:dyDescent="0.3">
      <c r="A603" s="327"/>
      <c r="D603" s="57"/>
    </row>
    <row r="613" spans="1:4" ht="21" customHeight="1" x14ac:dyDescent="0.3">
      <c r="A613" s="327"/>
      <c r="D613" s="57"/>
    </row>
    <row r="614" spans="1:4" ht="21" customHeight="1" x14ac:dyDescent="0.3">
      <c r="A614" s="327"/>
      <c r="D614" s="57"/>
    </row>
    <row r="615" spans="1:4" ht="21" customHeight="1" x14ac:dyDescent="0.3">
      <c r="A615" s="327"/>
      <c r="D615" s="57"/>
    </row>
    <row r="616" spans="1:4" ht="21" customHeight="1" x14ac:dyDescent="0.3">
      <c r="A616" s="327"/>
      <c r="D616" s="57"/>
    </row>
    <row r="617" spans="1:4" ht="21" customHeight="1" x14ac:dyDescent="0.3">
      <c r="A617" s="327"/>
      <c r="D617" s="57"/>
    </row>
    <row r="618" spans="1:4" ht="21" customHeight="1" x14ac:dyDescent="0.3">
      <c r="A618" s="327"/>
      <c r="D618" s="57"/>
    </row>
    <row r="619" spans="1:4" ht="21" customHeight="1" x14ac:dyDescent="0.3">
      <c r="A619" s="327"/>
      <c r="D619" s="57"/>
    </row>
    <row r="620" spans="1:4" ht="21" customHeight="1" x14ac:dyDescent="0.3">
      <c r="A620" s="327"/>
      <c r="D620" s="57"/>
    </row>
    <row r="630" spans="1:4" ht="21" customHeight="1" x14ac:dyDescent="0.3">
      <c r="A630" s="327"/>
      <c r="D630" s="57"/>
    </row>
    <row r="631" spans="1:4" ht="21" customHeight="1" x14ac:dyDescent="0.3">
      <c r="A631" s="327"/>
      <c r="D631" s="57"/>
    </row>
    <row r="632" spans="1:4" ht="21" customHeight="1" x14ac:dyDescent="0.3">
      <c r="A632" s="327"/>
      <c r="D632" s="57"/>
    </row>
    <row r="633" spans="1:4" ht="21" customHeight="1" x14ac:dyDescent="0.3">
      <c r="A633" s="327"/>
      <c r="D633" s="57"/>
    </row>
    <row r="634" spans="1:4" ht="21" customHeight="1" x14ac:dyDescent="0.3">
      <c r="A634" s="327"/>
      <c r="D634" s="57"/>
    </row>
    <row r="635" spans="1:4" ht="21" customHeight="1" x14ac:dyDescent="0.3">
      <c r="A635" s="327"/>
      <c r="D635" s="57"/>
    </row>
    <row r="636" spans="1:4" ht="21" customHeight="1" x14ac:dyDescent="0.3">
      <c r="A636" s="327"/>
      <c r="D636" s="57"/>
    </row>
    <row r="637" spans="1:4" ht="21" customHeight="1" x14ac:dyDescent="0.3">
      <c r="A637" s="327"/>
      <c r="D637" s="57"/>
    </row>
    <row r="649" spans="1:4" ht="21" customHeight="1" x14ac:dyDescent="0.3">
      <c r="A649" s="327"/>
      <c r="D649" s="57"/>
    </row>
    <row r="650" spans="1:4" ht="21" customHeight="1" x14ac:dyDescent="0.3">
      <c r="A650" s="327"/>
      <c r="D650" s="57"/>
    </row>
    <row r="651" spans="1:4" ht="21" customHeight="1" x14ac:dyDescent="0.3">
      <c r="A651" s="327"/>
      <c r="D651" s="57"/>
    </row>
    <row r="652" spans="1:4" ht="21" customHeight="1" x14ac:dyDescent="0.3">
      <c r="A652" s="327"/>
      <c r="D652" s="57"/>
    </row>
    <row r="653" spans="1:4" ht="21" customHeight="1" x14ac:dyDescent="0.3">
      <c r="A653" s="327"/>
      <c r="D653" s="57"/>
    </row>
    <row r="654" spans="1:4" ht="21" customHeight="1" x14ac:dyDescent="0.3">
      <c r="A654" s="327"/>
      <c r="D654" s="57"/>
    </row>
    <row r="655" spans="1:4" ht="21" customHeight="1" x14ac:dyDescent="0.3">
      <c r="A655" s="327"/>
      <c r="D655" s="57"/>
    </row>
    <row r="656" spans="1:4" ht="21" customHeight="1" x14ac:dyDescent="0.3">
      <c r="A656" s="327"/>
      <c r="D656" s="57"/>
    </row>
    <row r="657" spans="1:4" ht="21" customHeight="1" x14ac:dyDescent="0.3">
      <c r="A657" s="327"/>
      <c r="D657" s="57"/>
    </row>
    <row r="658" spans="1:4" ht="21" customHeight="1" x14ac:dyDescent="0.3">
      <c r="A658" s="327"/>
      <c r="D658" s="57"/>
    </row>
    <row r="666" spans="1:4" ht="21" customHeight="1" x14ac:dyDescent="0.3">
      <c r="A666" s="327"/>
      <c r="D666" s="57"/>
    </row>
    <row r="667" spans="1:4" ht="21" customHeight="1" x14ac:dyDescent="0.3">
      <c r="A667" s="327"/>
      <c r="D667" s="57"/>
    </row>
    <row r="668" spans="1:4" ht="21" customHeight="1" x14ac:dyDescent="0.3">
      <c r="A668" s="327"/>
      <c r="D668" s="57"/>
    </row>
    <row r="669" spans="1:4" ht="21" customHeight="1" x14ac:dyDescent="0.3">
      <c r="A669" s="327"/>
      <c r="D669" s="57"/>
    </row>
    <row r="670" spans="1:4" ht="21" customHeight="1" x14ac:dyDescent="0.3">
      <c r="A670" s="327"/>
      <c r="D670" s="57"/>
    </row>
    <row r="671" spans="1:4" ht="21" customHeight="1" x14ac:dyDescent="0.3">
      <c r="A671" s="327"/>
      <c r="D671" s="57"/>
    </row>
    <row r="672" spans="1:4" ht="21" customHeight="1" x14ac:dyDescent="0.3">
      <c r="A672" s="327"/>
      <c r="D672" s="57"/>
    </row>
    <row r="673" spans="1:4" ht="21" customHeight="1" x14ac:dyDescent="0.3">
      <c r="A673" s="327"/>
      <c r="D673" s="57"/>
    </row>
    <row r="674" spans="1:4" ht="21" customHeight="1" x14ac:dyDescent="0.3">
      <c r="A674" s="327"/>
      <c r="D674" s="57"/>
    </row>
    <row r="675" spans="1:4" ht="21" customHeight="1" x14ac:dyDescent="0.3">
      <c r="A675" s="327"/>
      <c r="D675" s="57"/>
    </row>
    <row r="683" spans="1:4" ht="21" customHeight="1" x14ac:dyDescent="0.3">
      <c r="A683" s="327"/>
      <c r="D683" s="57"/>
    </row>
    <row r="684" spans="1:4" ht="21" customHeight="1" x14ac:dyDescent="0.3">
      <c r="A684" s="327"/>
      <c r="D684" s="57"/>
    </row>
    <row r="685" spans="1:4" ht="21" customHeight="1" x14ac:dyDescent="0.3">
      <c r="A685" s="327"/>
      <c r="D685" s="57"/>
    </row>
    <row r="686" spans="1:4" ht="21" customHeight="1" x14ac:dyDescent="0.3">
      <c r="A686" s="327"/>
      <c r="D686" s="57"/>
    </row>
    <row r="687" spans="1:4" ht="21" customHeight="1" x14ac:dyDescent="0.3">
      <c r="A687" s="327"/>
      <c r="D687" s="57"/>
    </row>
    <row r="688" spans="1:4" ht="21" customHeight="1" x14ac:dyDescent="0.3">
      <c r="A688" s="327"/>
      <c r="D688" s="57"/>
    </row>
    <row r="689" spans="1:4" ht="21" customHeight="1" x14ac:dyDescent="0.3">
      <c r="A689" s="327"/>
      <c r="D689" s="57"/>
    </row>
    <row r="690" spans="1:4" ht="21" customHeight="1" x14ac:dyDescent="0.3">
      <c r="A690" s="327"/>
      <c r="D690" s="57"/>
    </row>
    <row r="691" spans="1:4" ht="21" customHeight="1" x14ac:dyDescent="0.3">
      <c r="A691" s="327"/>
      <c r="D691" s="57"/>
    </row>
    <row r="692" spans="1:4" ht="21" customHeight="1" x14ac:dyDescent="0.3">
      <c r="A692" s="327"/>
      <c r="D692" s="57"/>
    </row>
    <row r="702" spans="1:4" ht="21" customHeight="1" x14ac:dyDescent="0.3">
      <c r="A702" s="327"/>
      <c r="D702" s="57"/>
    </row>
    <row r="703" spans="1:4" ht="21" customHeight="1" x14ac:dyDescent="0.3">
      <c r="A703" s="327"/>
      <c r="D703" s="57"/>
    </row>
    <row r="704" spans="1:4" ht="21" customHeight="1" x14ac:dyDescent="0.3">
      <c r="A704" s="327"/>
      <c r="D704" s="57"/>
    </row>
    <row r="705" spans="1:4" ht="21" customHeight="1" x14ac:dyDescent="0.3">
      <c r="A705" s="327"/>
      <c r="D705" s="57"/>
    </row>
    <row r="706" spans="1:4" ht="21" customHeight="1" x14ac:dyDescent="0.3">
      <c r="A706" s="327"/>
      <c r="D706" s="57"/>
    </row>
    <row r="707" spans="1:4" ht="21" customHeight="1" x14ac:dyDescent="0.3">
      <c r="A707" s="327"/>
      <c r="D707" s="57"/>
    </row>
    <row r="708" spans="1:4" ht="21" customHeight="1" x14ac:dyDescent="0.3">
      <c r="A708" s="327"/>
      <c r="D708" s="57"/>
    </row>
    <row r="709" spans="1:4" ht="21" customHeight="1" x14ac:dyDescent="0.3">
      <c r="A709" s="327"/>
      <c r="D709" s="57"/>
    </row>
    <row r="710" spans="1:4" ht="21" customHeight="1" x14ac:dyDescent="0.3">
      <c r="A710" s="327"/>
      <c r="D710" s="57"/>
    </row>
    <row r="711" spans="1:4" ht="21" customHeight="1" x14ac:dyDescent="0.3">
      <c r="A711" s="327"/>
      <c r="D711" s="57"/>
    </row>
    <row r="719" spans="1:4" ht="21" customHeight="1" x14ac:dyDescent="0.3">
      <c r="A719" s="327"/>
      <c r="D719" s="57"/>
    </row>
    <row r="720" spans="1:4" ht="21" customHeight="1" x14ac:dyDescent="0.3">
      <c r="A720" s="327"/>
      <c r="D720" s="57"/>
    </row>
    <row r="721" spans="1:4" ht="21" customHeight="1" x14ac:dyDescent="0.3">
      <c r="A721" s="327"/>
      <c r="D721" s="57"/>
    </row>
    <row r="722" spans="1:4" ht="21" customHeight="1" x14ac:dyDescent="0.3">
      <c r="A722" s="327"/>
      <c r="D722" s="57"/>
    </row>
    <row r="723" spans="1:4" ht="21" customHeight="1" x14ac:dyDescent="0.3">
      <c r="A723" s="327"/>
      <c r="D723" s="57"/>
    </row>
    <row r="724" spans="1:4" ht="21" customHeight="1" x14ac:dyDescent="0.3">
      <c r="A724" s="327"/>
      <c r="D724" s="57"/>
    </row>
    <row r="725" spans="1:4" ht="21" customHeight="1" x14ac:dyDescent="0.3">
      <c r="A725" s="327"/>
      <c r="D725" s="57"/>
    </row>
    <row r="726" spans="1:4" ht="21" customHeight="1" x14ac:dyDescent="0.3">
      <c r="A726" s="327"/>
      <c r="D726" s="57"/>
    </row>
    <row r="738" spans="1:4" ht="21" customHeight="1" x14ac:dyDescent="0.3">
      <c r="A738" s="327"/>
      <c r="D738" s="57"/>
    </row>
    <row r="739" spans="1:4" ht="21" customHeight="1" x14ac:dyDescent="0.3">
      <c r="A739" s="327"/>
      <c r="D739" s="57"/>
    </row>
    <row r="740" spans="1:4" ht="21" customHeight="1" x14ac:dyDescent="0.3">
      <c r="A740" s="327"/>
      <c r="D740" s="57"/>
    </row>
    <row r="741" spans="1:4" ht="21" customHeight="1" x14ac:dyDescent="0.3">
      <c r="A741" s="327"/>
      <c r="D741" s="57"/>
    </row>
    <row r="742" spans="1:4" ht="21" customHeight="1" x14ac:dyDescent="0.3">
      <c r="A742" s="327"/>
      <c r="D742" s="57"/>
    </row>
    <row r="743" spans="1:4" ht="21" customHeight="1" x14ac:dyDescent="0.3">
      <c r="A743" s="327"/>
      <c r="D743" s="57"/>
    </row>
    <row r="744" spans="1:4" ht="21" customHeight="1" x14ac:dyDescent="0.3">
      <c r="A744" s="327"/>
      <c r="D744" s="57"/>
    </row>
    <row r="745" spans="1:4" ht="21" customHeight="1" x14ac:dyDescent="0.3">
      <c r="A745" s="327"/>
      <c r="D745" s="57"/>
    </row>
    <row r="757" spans="1:4" ht="21" customHeight="1" x14ac:dyDescent="0.3">
      <c r="A757" s="327"/>
      <c r="D757" s="57"/>
    </row>
    <row r="758" spans="1:4" ht="21" customHeight="1" x14ac:dyDescent="0.3">
      <c r="A758" s="327"/>
      <c r="D758" s="57"/>
    </row>
    <row r="759" spans="1:4" ht="21" customHeight="1" x14ac:dyDescent="0.3">
      <c r="A759" s="327"/>
      <c r="D759" s="57"/>
    </row>
    <row r="760" spans="1:4" ht="21" customHeight="1" x14ac:dyDescent="0.3">
      <c r="A760" s="327"/>
      <c r="D760" s="57"/>
    </row>
    <row r="761" spans="1:4" ht="21" customHeight="1" x14ac:dyDescent="0.3">
      <c r="A761" s="327"/>
      <c r="D761" s="57"/>
    </row>
    <row r="762" spans="1:4" ht="21" customHeight="1" x14ac:dyDescent="0.3">
      <c r="A762" s="327"/>
      <c r="D762" s="57"/>
    </row>
    <row r="763" spans="1:4" ht="21" customHeight="1" x14ac:dyDescent="0.3">
      <c r="A763" s="327"/>
      <c r="D763" s="57"/>
    </row>
    <row r="764" spans="1:4" ht="21" customHeight="1" x14ac:dyDescent="0.3">
      <c r="A764" s="327"/>
      <c r="D764" s="57"/>
    </row>
    <row r="774" spans="1:4" ht="21" customHeight="1" x14ac:dyDescent="0.3">
      <c r="A774" s="327"/>
      <c r="D774" s="57"/>
    </row>
    <row r="775" spans="1:4" ht="21" customHeight="1" x14ac:dyDescent="0.3">
      <c r="A775" s="327"/>
      <c r="D775" s="57"/>
    </row>
    <row r="776" spans="1:4" ht="21" customHeight="1" x14ac:dyDescent="0.3">
      <c r="A776" s="327"/>
      <c r="D776" s="57"/>
    </row>
    <row r="777" spans="1:4" ht="21" customHeight="1" x14ac:dyDescent="0.3">
      <c r="A777" s="327"/>
      <c r="D777" s="57"/>
    </row>
    <row r="778" spans="1:4" ht="21" customHeight="1" x14ac:dyDescent="0.3">
      <c r="A778" s="327"/>
      <c r="D778" s="57"/>
    </row>
    <row r="779" spans="1:4" ht="21" customHeight="1" x14ac:dyDescent="0.3">
      <c r="A779" s="327"/>
      <c r="D779" s="57"/>
    </row>
    <row r="780" spans="1:4" ht="21" customHeight="1" x14ac:dyDescent="0.3">
      <c r="A780" s="327"/>
      <c r="D780" s="57"/>
    </row>
    <row r="781" spans="1:4" ht="21" customHeight="1" x14ac:dyDescent="0.3">
      <c r="A781" s="327"/>
      <c r="D781" s="57"/>
    </row>
    <row r="791" spans="1:4" ht="21" customHeight="1" x14ac:dyDescent="0.3">
      <c r="A791" s="327"/>
      <c r="D791" s="57"/>
    </row>
    <row r="792" spans="1:4" ht="21" customHeight="1" x14ac:dyDescent="0.3">
      <c r="A792" s="327"/>
      <c r="D792" s="57"/>
    </row>
    <row r="793" spans="1:4" ht="21" customHeight="1" x14ac:dyDescent="0.3">
      <c r="A793" s="327"/>
      <c r="D793" s="57"/>
    </row>
    <row r="794" spans="1:4" ht="21" customHeight="1" x14ac:dyDescent="0.3">
      <c r="A794" s="327"/>
      <c r="D794" s="57"/>
    </row>
    <row r="795" spans="1:4" ht="21" customHeight="1" x14ac:dyDescent="0.3">
      <c r="A795" s="327"/>
      <c r="D795" s="57"/>
    </row>
    <row r="796" spans="1:4" ht="21" customHeight="1" x14ac:dyDescent="0.3">
      <c r="A796" s="327"/>
      <c r="D796" s="57"/>
    </row>
    <row r="797" spans="1:4" ht="21" customHeight="1" x14ac:dyDescent="0.3">
      <c r="A797" s="327"/>
      <c r="D797" s="57"/>
    </row>
    <row r="798" spans="1:4" ht="21" customHeight="1" x14ac:dyDescent="0.3">
      <c r="A798" s="327"/>
      <c r="D798" s="57"/>
    </row>
    <row r="808" spans="1:4" ht="21" customHeight="1" x14ac:dyDescent="0.3">
      <c r="A808" s="327"/>
      <c r="D808" s="57"/>
    </row>
    <row r="809" spans="1:4" ht="21" customHeight="1" x14ac:dyDescent="0.3">
      <c r="A809" s="327"/>
      <c r="D809" s="57"/>
    </row>
    <row r="810" spans="1:4" ht="21" customHeight="1" x14ac:dyDescent="0.3">
      <c r="A810" s="327"/>
      <c r="D810" s="57"/>
    </row>
    <row r="811" spans="1:4" ht="21" customHeight="1" x14ac:dyDescent="0.3">
      <c r="A811" s="327"/>
      <c r="D811" s="57"/>
    </row>
    <row r="812" spans="1:4" ht="21" customHeight="1" x14ac:dyDescent="0.3">
      <c r="A812" s="327"/>
      <c r="D812" s="57"/>
    </row>
    <row r="813" spans="1:4" ht="21" customHeight="1" x14ac:dyDescent="0.3">
      <c r="A813" s="327"/>
      <c r="D813" s="57"/>
    </row>
    <row r="814" spans="1:4" ht="21" customHeight="1" x14ac:dyDescent="0.3">
      <c r="A814" s="327"/>
      <c r="D814" s="57"/>
    </row>
    <row r="815" spans="1:4" ht="21" customHeight="1" x14ac:dyDescent="0.3">
      <c r="A815" s="327"/>
      <c r="D815" s="57"/>
    </row>
  </sheetData>
  <mergeCells count="2">
    <mergeCell ref="B1:D1"/>
    <mergeCell ref="B14:D14"/>
  </mergeCells>
  <pageMargins left="0.25" right="0.25" top="0.75" bottom="0.75" header="0.3" footer="0.3"/>
  <pageSetup paperSize="9" scale="79" orientation="landscape" r:id="rId1"/>
  <headerFooter>
    <oddHeader>&amp;L&amp;"Arial"&amp;8&amp;K000000INTERNAL&amp;1#</oddHeader>
  </headerFooter>
  <rowBreaks count="1" manualBreakCount="1">
    <brk id="13"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AS332"/>
  <sheetViews>
    <sheetView topLeftCell="C1" zoomScaleNormal="100" workbookViewId="0">
      <selection activeCell="C1" sqref="C1"/>
    </sheetView>
  </sheetViews>
  <sheetFormatPr baseColWidth="10" defaultColWidth="11.28515625" defaultRowHeight="12.75" outlineLevelCol="1" x14ac:dyDescent="0.2"/>
  <cols>
    <col min="1" max="1" width="8.7109375" style="1" hidden="1" customWidth="1"/>
    <col min="2" max="2" width="2.5703125" style="1" hidden="1" customWidth="1"/>
    <col min="3" max="3" width="7.5703125" style="45" customWidth="1"/>
    <col min="4" max="4" width="6.5703125" style="45" customWidth="1"/>
    <col min="5" max="5" width="9.7109375" style="45" bestFit="1" customWidth="1" collapsed="1"/>
    <col min="6" max="8" width="35.28515625" style="45" hidden="1" customWidth="1" outlineLevel="1"/>
    <col min="9" max="9" width="27.5703125" style="1" customWidth="1"/>
    <col min="10" max="15" width="45.7109375" style="1" customWidth="1" outlineLevel="1"/>
    <col min="16" max="16" width="22.85546875" style="1" customWidth="1" outlineLevel="1"/>
    <col min="17" max="17" width="22.5703125" style="1" customWidth="1" outlineLevel="1"/>
    <col min="18" max="18" width="38.5703125" style="4" customWidth="1" collapsed="1"/>
    <col min="19" max="19" width="15.5703125" style="5" hidden="1" customWidth="1" outlineLevel="1"/>
    <col min="20" max="20" width="22.5703125" style="16" hidden="1" customWidth="1" outlineLevel="1"/>
    <col min="21" max="21" width="14.7109375" style="16" hidden="1" customWidth="1" outlineLevel="1"/>
    <col min="22" max="22" width="42.5703125" style="4" hidden="1" customWidth="1" outlineLevel="1"/>
    <col min="23" max="23" width="70.7109375" style="4" customWidth="1"/>
    <col min="24" max="25" width="70.7109375" style="4" customWidth="1" outlineLevel="1"/>
    <col min="26" max="26" width="70.7109375" style="219" customWidth="1" outlineLevel="1"/>
    <col min="27" max="27" width="51.140625" style="220" customWidth="1" outlineLevel="1"/>
    <col min="28" max="28" width="56.28515625" style="220" customWidth="1" outlineLevel="1"/>
    <col min="29" max="16384" width="11.28515625" style="1"/>
  </cols>
  <sheetData>
    <row r="1" spans="1:28" ht="48.75" customHeight="1" x14ac:dyDescent="0.25">
      <c r="C1" s="50"/>
      <c r="D1" s="441" t="s">
        <v>1254</v>
      </c>
      <c r="E1" s="442"/>
      <c r="F1" s="442"/>
      <c r="G1" s="443"/>
      <c r="H1" s="443"/>
      <c r="I1" s="443"/>
      <c r="J1" s="443"/>
      <c r="K1" s="443"/>
      <c r="L1" s="443"/>
      <c r="M1" s="443"/>
      <c r="N1" s="443"/>
      <c r="O1" s="443"/>
      <c r="P1" s="443"/>
      <c r="Q1" s="443"/>
      <c r="R1" s="443"/>
      <c r="S1" s="443"/>
      <c r="T1" s="443"/>
      <c r="U1" s="443"/>
      <c r="V1" s="443"/>
      <c r="W1" s="443"/>
      <c r="X1" s="443"/>
      <c r="Y1" s="443"/>
    </row>
    <row r="2" spans="1:28" ht="44.25" customHeight="1" x14ac:dyDescent="0.2">
      <c r="A2" s="164" t="s">
        <v>1186</v>
      </c>
      <c r="B2" s="164" t="s">
        <v>1187</v>
      </c>
      <c r="C2" s="43" t="s">
        <v>104</v>
      </c>
      <c r="D2" s="44" t="s">
        <v>105</v>
      </c>
      <c r="E2" s="44" t="s">
        <v>98</v>
      </c>
      <c r="F2" s="44" t="s">
        <v>1188</v>
      </c>
      <c r="G2" s="44" t="s">
        <v>1189</v>
      </c>
      <c r="H2" s="44" t="s">
        <v>1190</v>
      </c>
      <c r="I2" s="18" t="s">
        <v>106</v>
      </c>
      <c r="J2" s="18" t="s">
        <v>107</v>
      </c>
      <c r="K2" s="18" t="s">
        <v>108</v>
      </c>
      <c r="L2" s="18" t="s">
        <v>109</v>
      </c>
      <c r="M2" s="18" t="s">
        <v>110</v>
      </c>
      <c r="N2" s="18" t="s">
        <v>111</v>
      </c>
      <c r="O2" s="18" t="s">
        <v>112</v>
      </c>
      <c r="P2" s="18" t="s">
        <v>113</v>
      </c>
      <c r="Q2" s="18" t="s">
        <v>114</v>
      </c>
      <c r="R2" s="201" t="s">
        <v>115</v>
      </c>
      <c r="S2" s="201" t="s">
        <v>1333</v>
      </c>
      <c r="T2" s="202" t="s">
        <v>1334</v>
      </c>
      <c r="U2" s="203" t="s">
        <v>1335</v>
      </c>
      <c r="V2" s="203" t="s">
        <v>567</v>
      </c>
      <c r="W2" s="20" t="s">
        <v>116</v>
      </c>
      <c r="X2" s="231" t="s">
        <v>117</v>
      </c>
      <c r="Y2" s="231" t="s">
        <v>118</v>
      </c>
      <c r="Z2" s="231" t="s">
        <v>119</v>
      </c>
      <c r="AA2" s="19" t="s">
        <v>120</v>
      </c>
      <c r="AB2" s="19" t="s">
        <v>121</v>
      </c>
    </row>
    <row r="3" spans="1:28" s="23" customFormat="1" x14ac:dyDescent="0.2">
      <c r="A3" s="21" t="str">
        <f t="shared" ref="A3:A23" si="0">IF(AND($B3&lt;&gt;"",$D$3="1",NOT(ISBLANK($D3))),"header",IF(AND($B3&lt;&gt;"",$D$3&lt;&gt;"1",NOT(ISBLANK($D3))),"blank",IF(AND($B3&lt;&gt;"",$C$3="01",NOT(ISBLANK($C3))),"header",IF(AND($B3&lt;&gt;"",$C$3&lt;&gt;"01",NOT(ISBLANK($C3))),"blank",IF(AND($B3&lt;&gt;"",$C$3&lt;&gt;"01",NOT(ISBLANK($C3))),"blank",IF(AND($D$3="1",ISBLANK($D3),ISBLANK($B3)),"blank",""))))))</f>
        <v>header</v>
      </c>
      <c r="B3" s="21">
        <v>1</v>
      </c>
      <c r="C3" s="21"/>
      <c r="D3" s="21" t="s">
        <v>122</v>
      </c>
      <c r="E3" s="411"/>
      <c r="F3" s="412"/>
      <c r="G3" s="412"/>
      <c r="H3" s="412"/>
      <c r="I3" s="141" t="s">
        <v>123</v>
      </c>
      <c r="J3" s="29"/>
      <c r="K3" s="310" t="s">
        <v>124</v>
      </c>
      <c r="L3" s="310" t="s">
        <v>124</v>
      </c>
      <c r="M3" s="310" t="s">
        <v>124</v>
      </c>
      <c r="N3" s="310" t="s">
        <v>124</v>
      </c>
      <c r="O3" s="29"/>
      <c r="P3" s="29"/>
      <c r="Q3" s="24"/>
      <c r="R3" s="412"/>
      <c r="S3" s="412"/>
      <c r="T3" s="412"/>
      <c r="U3" s="412"/>
      <c r="V3" s="412"/>
      <c r="W3" s="29"/>
      <c r="X3" s="29"/>
      <c r="Y3" s="29"/>
      <c r="Z3" s="29"/>
      <c r="AA3" s="29"/>
      <c r="AB3" s="209"/>
    </row>
    <row r="4" spans="1:28" s="23" customFormat="1" x14ac:dyDescent="0.2">
      <c r="A4" s="21" t="str">
        <f t="shared" si="0"/>
        <v>header</v>
      </c>
      <c r="B4" s="21">
        <v>2</v>
      </c>
      <c r="C4" s="21"/>
      <c r="D4" s="21" t="s">
        <v>125</v>
      </c>
      <c r="E4" s="411"/>
      <c r="F4" s="412"/>
      <c r="G4" s="412"/>
      <c r="H4" s="412"/>
      <c r="I4" s="141" t="s">
        <v>126</v>
      </c>
      <c r="J4" s="29"/>
      <c r="K4" s="29"/>
      <c r="L4" s="29"/>
      <c r="M4" s="29"/>
      <c r="N4" s="29"/>
      <c r="O4" s="29"/>
      <c r="P4" s="29"/>
      <c r="Q4" s="24"/>
      <c r="R4" s="412"/>
      <c r="S4" s="412"/>
      <c r="T4" s="412"/>
      <c r="U4" s="412"/>
      <c r="V4" s="412"/>
      <c r="W4" s="29"/>
      <c r="X4" s="29"/>
      <c r="Y4" s="29"/>
      <c r="Z4" s="29"/>
      <c r="AA4" s="29"/>
      <c r="AB4" s="209"/>
    </row>
    <row r="5" spans="1:28" s="23" customFormat="1" ht="216.75" x14ac:dyDescent="0.2">
      <c r="A5" s="21" t="str">
        <f t="shared" si="0"/>
        <v/>
      </c>
      <c r="B5" s="22"/>
      <c r="C5" s="21" t="s">
        <v>127</v>
      </c>
      <c r="D5" s="21" t="s">
        <v>128</v>
      </c>
      <c r="E5" s="411"/>
      <c r="F5" s="412"/>
      <c r="G5" s="412"/>
      <c r="H5" s="412"/>
      <c r="I5" s="138" t="s">
        <v>129</v>
      </c>
      <c r="J5" s="25" t="s">
        <v>130</v>
      </c>
      <c r="K5" s="301" t="s">
        <v>1191</v>
      </c>
      <c r="L5" s="301" t="s">
        <v>1192</v>
      </c>
      <c r="M5" s="25" t="s">
        <v>131</v>
      </c>
      <c r="N5" s="25" t="s">
        <v>131</v>
      </c>
      <c r="O5" s="25" t="s">
        <v>132</v>
      </c>
      <c r="P5" s="26"/>
      <c r="Q5" s="232" t="s">
        <v>1388</v>
      </c>
      <c r="R5" s="27"/>
      <c r="S5" s="28"/>
      <c r="T5" s="27"/>
      <c r="U5" s="27"/>
      <c r="V5" s="198"/>
      <c r="W5" s="208"/>
      <c r="X5" s="208"/>
      <c r="Y5" s="208"/>
      <c r="Z5" s="198"/>
      <c r="AA5" s="209"/>
      <c r="AB5" s="209"/>
    </row>
    <row r="6" spans="1:28" s="23" customFormat="1" x14ac:dyDescent="0.2">
      <c r="A6" s="21" t="str">
        <f t="shared" si="0"/>
        <v>header</v>
      </c>
      <c r="B6" s="21">
        <v>2</v>
      </c>
      <c r="C6" s="21"/>
      <c r="D6" s="21" t="s">
        <v>133</v>
      </c>
      <c r="E6" s="411"/>
      <c r="F6" s="412"/>
      <c r="G6" s="412"/>
      <c r="H6" s="412"/>
      <c r="I6" s="148" t="s">
        <v>134</v>
      </c>
      <c r="J6" s="29"/>
      <c r="K6" s="29"/>
      <c r="L6" s="29"/>
      <c r="M6" s="29"/>
      <c r="N6" s="29"/>
      <c r="O6" s="29"/>
      <c r="P6" s="29"/>
      <c r="Q6" s="24"/>
      <c r="R6" s="412"/>
      <c r="S6" s="412"/>
      <c r="T6" s="412"/>
      <c r="U6" s="412"/>
      <c r="V6" s="412"/>
      <c r="W6" s="29"/>
      <c r="X6" s="29"/>
      <c r="Y6" s="29"/>
      <c r="Z6" s="29"/>
      <c r="AA6" s="29"/>
      <c r="AB6" s="209"/>
    </row>
    <row r="7" spans="1:28" s="23" customFormat="1" ht="178.5" x14ac:dyDescent="0.2">
      <c r="A7" s="21" t="str">
        <f t="shared" si="0"/>
        <v/>
      </c>
      <c r="B7" s="22"/>
      <c r="C7" s="21" t="s">
        <v>135</v>
      </c>
      <c r="D7" s="21" t="s">
        <v>136</v>
      </c>
      <c r="E7" s="411"/>
      <c r="F7" s="412"/>
      <c r="G7" s="412"/>
      <c r="H7" s="412"/>
      <c r="I7" s="136" t="s">
        <v>137</v>
      </c>
      <c r="J7" s="34" t="s">
        <v>138</v>
      </c>
      <c r="K7" s="300" t="s">
        <v>1244</v>
      </c>
      <c r="L7" s="25" t="s">
        <v>131</v>
      </c>
      <c r="M7" s="25" t="s">
        <v>131</v>
      </c>
      <c r="N7" s="25" t="s">
        <v>131</v>
      </c>
      <c r="O7" s="25" t="s">
        <v>139</v>
      </c>
      <c r="P7" s="26"/>
      <c r="Q7" s="232" t="s">
        <v>1389</v>
      </c>
      <c r="R7" s="27" t="s">
        <v>140</v>
      </c>
      <c r="S7" s="28"/>
      <c r="T7" s="27"/>
      <c r="U7" s="27"/>
      <c r="V7" s="198"/>
      <c r="W7" s="208"/>
      <c r="X7" s="208"/>
      <c r="Y7" s="208"/>
      <c r="Z7" s="198"/>
      <c r="AA7" s="209"/>
      <c r="AB7" s="209"/>
    </row>
    <row r="8" spans="1:28" s="23" customFormat="1" ht="89.25" x14ac:dyDescent="0.2">
      <c r="A8" s="21" t="str">
        <f t="shared" si="0"/>
        <v/>
      </c>
      <c r="B8" s="22"/>
      <c r="C8" s="21" t="s">
        <v>141</v>
      </c>
      <c r="D8" s="21" t="s">
        <v>142</v>
      </c>
      <c r="E8" s="411"/>
      <c r="F8" s="412"/>
      <c r="G8" s="412"/>
      <c r="H8" s="412"/>
      <c r="I8" s="138" t="s">
        <v>143</v>
      </c>
      <c r="J8" s="25" t="s">
        <v>144</v>
      </c>
      <c r="K8" s="29" t="s">
        <v>145</v>
      </c>
      <c r="L8" s="29" t="s">
        <v>146</v>
      </c>
      <c r="M8" s="29" t="s">
        <v>147</v>
      </c>
      <c r="N8" s="25" t="s">
        <v>131</v>
      </c>
      <c r="O8" s="25" t="s">
        <v>139</v>
      </c>
      <c r="P8" s="26"/>
      <c r="Q8" s="232" t="s">
        <v>1390</v>
      </c>
      <c r="R8" s="27"/>
      <c r="S8" s="28"/>
      <c r="T8" s="27"/>
      <c r="U8" s="27"/>
      <c r="V8" s="198"/>
      <c r="W8" s="208"/>
      <c r="X8" s="208"/>
      <c r="Y8" s="208"/>
      <c r="Z8" s="198"/>
      <c r="AA8" s="209"/>
      <c r="AB8" s="209"/>
    </row>
    <row r="9" spans="1:28" s="23" customFormat="1" ht="89.25" x14ac:dyDescent="0.2">
      <c r="A9" s="21" t="str">
        <f t="shared" si="0"/>
        <v/>
      </c>
      <c r="B9" s="22"/>
      <c r="C9" s="21" t="s">
        <v>148</v>
      </c>
      <c r="D9" s="21" t="s">
        <v>149</v>
      </c>
      <c r="E9" s="411"/>
      <c r="F9" s="412"/>
      <c r="G9" s="412"/>
      <c r="H9" s="412"/>
      <c r="I9" s="138" t="s">
        <v>150</v>
      </c>
      <c r="J9" s="25" t="s">
        <v>151</v>
      </c>
      <c r="K9" s="301" t="s">
        <v>1193</v>
      </c>
      <c r="L9" s="301" t="s">
        <v>152</v>
      </c>
      <c r="M9" s="29" t="s">
        <v>1194</v>
      </c>
      <c r="N9" s="25" t="s">
        <v>131</v>
      </c>
      <c r="O9" s="25" t="s">
        <v>139</v>
      </c>
      <c r="P9" s="26"/>
      <c r="Q9" s="232" t="s">
        <v>1391</v>
      </c>
      <c r="R9" s="27"/>
      <c r="S9" s="28"/>
      <c r="T9" s="27"/>
      <c r="U9" s="27"/>
      <c r="V9" s="198"/>
      <c r="W9" s="208"/>
      <c r="X9" s="208" t="s">
        <v>153</v>
      </c>
      <c r="Y9" s="208"/>
      <c r="Z9" s="198"/>
      <c r="AA9" s="209"/>
      <c r="AB9" s="209"/>
    </row>
    <row r="10" spans="1:28" s="23" customFormat="1" ht="140.25" x14ac:dyDescent="0.2">
      <c r="A10" s="21" t="str">
        <f t="shared" si="0"/>
        <v/>
      </c>
      <c r="B10" s="22"/>
      <c r="C10" s="21" t="s">
        <v>154</v>
      </c>
      <c r="D10" s="21" t="s">
        <v>155</v>
      </c>
      <c r="E10" s="411"/>
      <c r="F10" s="412"/>
      <c r="G10" s="412"/>
      <c r="H10" s="412"/>
      <c r="I10" s="138" t="s">
        <v>156</v>
      </c>
      <c r="J10" s="25" t="s">
        <v>157</v>
      </c>
      <c r="K10" s="29" t="s">
        <v>1195</v>
      </c>
      <c r="L10" s="301" t="s">
        <v>1196</v>
      </c>
      <c r="M10" s="29" t="s">
        <v>1245</v>
      </c>
      <c r="N10" s="25" t="s">
        <v>131</v>
      </c>
      <c r="O10" s="25" t="s">
        <v>139</v>
      </c>
      <c r="P10" s="26"/>
      <c r="Q10" s="232" t="s">
        <v>158</v>
      </c>
      <c r="R10" s="27"/>
      <c r="S10" s="28"/>
      <c r="T10" s="27"/>
      <c r="U10" s="27"/>
      <c r="V10" s="198"/>
      <c r="W10" s="306"/>
      <c r="X10" s="306"/>
      <c r="Y10" s="304"/>
      <c r="Z10" s="305"/>
      <c r="AA10" s="209"/>
      <c r="AB10" s="209"/>
    </row>
    <row r="11" spans="1:28" s="23" customFormat="1" x14ac:dyDescent="0.2">
      <c r="A11" s="21" t="str">
        <f t="shared" si="0"/>
        <v>header</v>
      </c>
      <c r="B11" s="21">
        <v>2</v>
      </c>
      <c r="C11" s="21"/>
      <c r="D11" s="21" t="s">
        <v>159</v>
      </c>
      <c r="E11" s="411"/>
      <c r="F11" s="412"/>
      <c r="G11" s="412"/>
      <c r="H11" s="412"/>
      <c r="I11" s="141" t="s">
        <v>160</v>
      </c>
      <c r="J11" s="29"/>
      <c r="K11" s="29"/>
      <c r="L11" s="29"/>
      <c r="M11" s="29"/>
      <c r="N11" s="29"/>
      <c r="O11" s="29"/>
      <c r="P11" s="29"/>
      <c r="Q11" s="24"/>
      <c r="R11" s="412"/>
      <c r="S11" s="412"/>
      <c r="T11" s="412"/>
      <c r="U11" s="412"/>
      <c r="V11" s="412"/>
      <c r="W11" s="29"/>
      <c r="X11" s="29"/>
      <c r="Y11" s="29"/>
      <c r="Z11" s="29"/>
      <c r="AA11" s="29"/>
      <c r="AB11" s="209"/>
    </row>
    <row r="12" spans="1:28" s="23" customFormat="1" ht="127.5" x14ac:dyDescent="0.2">
      <c r="A12" s="21" t="str">
        <f t="shared" si="0"/>
        <v/>
      </c>
      <c r="B12" s="22"/>
      <c r="C12" s="21" t="s">
        <v>161</v>
      </c>
      <c r="D12" s="21" t="s">
        <v>162</v>
      </c>
      <c r="E12" s="411"/>
      <c r="F12" s="412"/>
      <c r="G12" s="412"/>
      <c r="H12" s="412"/>
      <c r="I12" s="138" t="s">
        <v>163</v>
      </c>
      <c r="J12" s="25" t="s">
        <v>164</v>
      </c>
      <c r="K12" s="301" t="s">
        <v>1428</v>
      </c>
      <c r="L12" s="301" t="s">
        <v>165</v>
      </c>
      <c r="M12" s="25" t="s">
        <v>131</v>
      </c>
      <c r="N12" s="25" t="s">
        <v>131</v>
      </c>
      <c r="O12" s="25" t="s">
        <v>139</v>
      </c>
      <c r="P12" s="26"/>
      <c r="Q12" s="232" t="s">
        <v>1392</v>
      </c>
      <c r="R12" s="27"/>
      <c r="S12" s="28"/>
      <c r="T12" s="27"/>
      <c r="U12" s="27"/>
      <c r="V12" s="198"/>
      <c r="W12" s="198"/>
      <c r="X12" s="198" t="s">
        <v>1432</v>
      </c>
      <c r="Y12" s="208"/>
      <c r="Z12" s="198"/>
      <c r="AA12" s="209"/>
      <c r="AB12" s="209"/>
    </row>
    <row r="13" spans="1:28" s="23" customFormat="1" ht="140.25" x14ac:dyDescent="0.2">
      <c r="A13" s="21" t="str">
        <f t="shared" si="0"/>
        <v/>
      </c>
      <c r="B13" s="22"/>
      <c r="C13" s="21" t="s">
        <v>166</v>
      </c>
      <c r="D13" s="21" t="s">
        <v>167</v>
      </c>
      <c r="E13" s="411"/>
      <c r="F13" s="412"/>
      <c r="G13" s="412"/>
      <c r="H13" s="412"/>
      <c r="I13" s="138" t="s">
        <v>168</v>
      </c>
      <c r="J13" s="25" t="s">
        <v>169</v>
      </c>
      <c r="K13" s="29" t="s">
        <v>170</v>
      </c>
      <c r="L13" s="31" t="s">
        <v>171</v>
      </c>
      <c r="M13" s="25" t="s">
        <v>131</v>
      </c>
      <c r="N13" s="25" t="s">
        <v>131</v>
      </c>
      <c r="O13" s="25" t="s">
        <v>139</v>
      </c>
      <c r="P13" s="26"/>
      <c r="Q13" s="232" t="s">
        <v>1393</v>
      </c>
      <c r="R13" s="27"/>
      <c r="S13" s="28"/>
      <c r="T13" s="27"/>
      <c r="U13" s="27"/>
      <c r="V13" s="198"/>
      <c r="W13" s="208"/>
      <c r="X13" s="208"/>
      <c r="Y13" s="208"/>
      <c r="Z13" s="198"/>
      <c r="AA13" s="209"/>
      <c r="AB13" s="209"/>
    </row>
    <row r="14" spans="1:28" s="23" customFormat="1" ht="114.75" x14ac:dyDescent="0.2">
      <c r="A14" s="21" t="str">
        <f t="shared" si="0"/>
        <v/>
      </c>
      <c r="B14" s="22"/>
      <c r="C14" s="21" t="s">
        <v>172</v>
      </c>
      <c r="D14" s="21" t="s">
        <v>173</v>
      </c>
      <c r="E14" s="411"/>
      <c r="F14" s="412"/>
      <c r="G14" s="412"/>
      <c r="H14" s="412"/>
      <c r="I14" s="136" t="s">
        <v>174</v>
      </c>
      <c r="J14" s="34" t="s">
        <v>175</v>
      </c>
      <c r="K14" s="24" t="s">
        <v>176</v>
      </c>
      <c r="L14" s="24" t="s">
        <v>177</v>
      </c>
      <c r="M14" s="25" t="s">
        <v>131</v>
      </c>
      <c r="N14" s="25" t="s">
        <v>131</v>
      </c>
      <c r="O14" s="25" t="s">
        <v>139</v>
      </c>
      <c r="P14" s="26"/>
      <c r="Q14" s="232" t="s">
        <v>1431</v>
      </c>
      <c r="R14" s="27"/>
      <c r="S14" s="28"/>
      <c r="T14" s="27"/>
      <c r="U14" s="27"/>
      <c r="V14" s="198"/>
      <c r="W14" s="198"/>
      <c r="X14" s="208"/>
      <c r="Y14" s="208"/>
      <c r="Z14" s="198"/>
      <c r="AA14" s="209"/>
      <c r="AB14" s="209"/>
    </row>
    <row r="15" spans="1:28" s="23" customFormat="1" x14ac:dyDescent="0.2">
      <c r="A15" s="21" t="str">
        <f t="shared" si="0"/>
        <v>header</v>
      </c>
      <c r="B15" s="21">
        <v>2</v>
      </c>
      <c r="C15" s="21"/>
      <c r="D15" s="21" t="s">
        <v>178</v>
      </c>
      <c r="E15" s="411"/>
      <c r="F15" s="412"/>
      <c r="G15" s="412"/>
      <c r="H15" s="412"/>
      <c r="I15" s="141" t="s">
        <v>179</v>
      </c>
      <c r="J15" s="29"/>
      <c r="K15" s="29"/>
      <c r="L15" s="29"/>
      <c r="M15" s="29"/>
      <c r="N15" s="29"/>
      <c r="O15" s="29"/>
      <c r="P15" s="29"/>
      <c r="Q15" s="24"/>
      <c r="R15" s="412"/>
      <c r="S15" s="412"/>
      <c r="T15" s="412"/>
      <c r="U15" s="412"/>
      <c r="V15" s="412"/>
      <c r="W15" s="29"/>
      <c r="X15" s="29"/>
      <c r="Y15" s="29"/>
      <c r="Z15" s="29"/>
      <c r="AA15" s="29"/>
      <c r="AB15" s="209"/>
    </row>
    <row r="16" spans="1:28" s="23" customFormat="1" ht="178.5" x14ac:dyDescent="0.2">
      <c r="A16" s="21" t="str">
        <f t="shared" si="0"/>
        <v/>
      </c>
      <c r="B16" s="22"/>
      <c r="C16" s="21" t="s">
        <v>180</v>
      </c>
      <c r="D16" s="21" t="s">
        <v>181</v>
      </c>
      <c r="E16" s="411"/>
      <c r="F16" s="412"/>
      <c r="G16" s="412"/>
      <c r="H16" s="412"/>
      <c r="I16" s="138" t="s">
        <v>182</v>
      </c>
      <c r="J16" s="25" t="s">
        <v>183</v>
      </c>
      <c r="K16" s="301" t="s">
        <v>184</v>
      </c>
      <c r="L16" s="301" t="s">
        <v>1197</v>
      </c>
      <c r="M16" s="25" t="s">
        <v>131</v>
      </c>
      <c r="N16" s="25" t="s">
        <v>131</v>
      </c>
      <c r="O16" s="25" t="s">
        <v>139</v>
      </c>
      <c r="P16" s="26"/>
      <c r="Q16" s="232" t="s">
        <v>1394</v>
      </c>
      <c r="R16" s="27"/>
      <c r="S16" s="28"/>
      <c r="T16" s="27"/>
      <c r="U16" s="27"/>
      <c r="V16" s="198"/>
      <c r="W16" s="208"/>
      <c r="X16" s="208"/>
      <c r="Y16" s="208"/>
      <c r="Z16" s="198"/>
      <c r="AA16" s="209"/>
      <c r="AB16" s="209"/>
    </row>
    <row r="17" spans="1:45" s="23" customFormat="1" x14ac:dyDescent="0.2">
      <c r="A17" s="21" t="str">
        <f t="shared" si="0"/>
        <v>header</v>
      </c>
      <c r="B17" s="21">
        <v>2</v>
      </c>
      <c r="C17" s="21"/>
      <c r="D17" s="21" t="s">
        <v>185</v>
      </c>
      <c r="E17" s="411"/>
      <c r="F17" s="412"/>
      <c r="G17" s="412"/>
      <c r="H17" s="412"/>
      <c r="I17" s="141" t="s">
        <v>186</v>
      </c>
      <c r="J17" s="29"/>
      <c r="K17" s="29"/>
      <c r="L17" s="29"/>
      <c r="M17" s="29"/>
      <c r="N17" s="29"/>
      <c r="O17" s="29"/>
      <c r="P17" s="29"/>
      <c r="Q17" s="24"/>
      <c r="R17" s="412"/>
      <c r="S17" s="412"/>
      <c r="T17" s="412"/>
      <c r="U17" s="412"/>
      <c r="V17" s="412"/>
      <c r="W17" s="29"/>
      <c r="X17" s="29"/>
      <c r="Y17" s="29"/>
      <c r="Z17" s="29"/>
      <c r="AA17" s="29"/>
      <c r="AB17" s="209"/>
    </row>
    <row r="18" spans="1:45" s="23" customFormat="1" ht="140.25" x14ac:dyDescent="0.2">
      <c r="A18" s="21" t="str">
        <f t="shared" si="0"/>
        <v/>
      </c>
      <c r="B18" s="22"/>
      <c r="C18" s="21" t="s">
        <v>187</v>
      </c>
      <c r="D18" s="21" t="s">
        <v>188</v>
      </c>
      <c r="E18" s="411"/>
      <c r="F18" s="412"/>
      <c r="G18" s="412"/>
      <c r="H18" s="412"/>
      <c r="I18" s="136" t="s">
        <v>189</v>
      </c>
      <c r="J18" s="34" t="s">
        <v>190</v>
      </c>
      <c r="K18" s="24" t="s">
        <v>191</v>
      </c>
      <c r="L18" s="25" t="s">
        <v>192</v>
      </c>
      <c r="M18" s="25" t="s">
        <v>131</v>
      </c>
      <c r="N18" s="25" t="s">
        <v>131</v>
      </c>
      <c r="O18" s="25" t="s">
        <v>139</v>
      </c>
      <c r="P18" s="26"/>
      <c r="Q18" s="232" t="s">
        <v>193</v>
      </c>
      <c r="R18" s="27"/>
      <c r="S18" s="28"/>
      <c r="T18" s="27"/>
      <c r="U18" s="27"/>
      <c r="V18" s="198"/>
      <c r="W18" s="208"/>
      <c r="X18" s="208"/>
      <c r="Y18" s="208"/>
      <c r="Z18" s="198"/>
      <c r="AA18" s="209"/>
      <c r="AB18" s="209"/>
    </row>
    <row r="19" spans="1:45" s="23" customFormat="1" ht="63.75" x14ac:dyDescent="0.2">
      <c r="A19" s="21" t="str">
        <f t="shared" si="0"/>
        <v/>
      </c>
      <c r="B19" s="22"/>
      <c r="C19" s="21" t="s">
        <v>194</v>
      </c>
      <c r="D19" s="21" t="s">
        <v>195</v>
      </c>
      <c r="E19" s="411"/>
      <c r="F19" s="412"/>
      <c r="G19" s="412"/>
      <c r="H19" s="412"/>
      <c r="I19" s="136" t="s">
        <v>1198</v>
      </c>
      <c r="J19" s="34" t="s">
        <v>1199</v>
      </c>
      <c r="K19" s="24" t="s">
        <v>1200</v>
      </c>
      <c r="L19" s="29" t="s">
        <v>196</v>
      </c>
      <c r="M19" s="25" t="s">
        <v>131</v>
      </c>
      <c r="N19" s="25" t="s">
        <v>131</v>
      </c>
      <c r="O19" s="25" t="s">
        <v>139</v>
      </c>
      <c r="P19" s="26"/>
      <c r="Q19" s="232" t="s">
        <v>1395</v>
      </c>
      <c r="R19" s="27"/>
      <c r="S19" s="28"/>
      <c r="T19" s="27"/>
      <c r="U19" s="27"/>
      <c r="V19" s="198"/>
      <c r="W19" s="208"/>
      <c r="X19" s="208"/>
      <c r="Y19" s="208"/>
      <c r="Z19" s="198"/>
      <c r="AA19" s="209"/>
      <c r="AB19" s="209"/>
    </row>
    <row r="20" spans="1:45" s="23" customFormat="1" x14ac:dyDescent="0.2">
      <c r="A20" s="21" t="str">
        <f t="shared" si="0"/>
        <v>header</v>
      </c>
      <c r="B20" s="21">
        <v>2</v>
      </c>
      <c r="C20" s="21"/>
      <c r="D20" s="21" t="s">
        <v>197</v>
      </c>
      <c r="E20" s="411"/>
      <c r="F20" s="412"/>
      <c r="G20" s="412"/>
      <c r="H20" s="412"/>
      <c r="I20" s="141" t="s">
        <v>198</v>
      </c>
      <c r="J20" s="29"/>
      <c r="K20" s="29"/>
      <c r="L20" s="29"/>
      <c r="M20" s="29"/>
      <c r="N20" s="29"/>
      <c r="O20" s="29"/>
      <c r="P20" s="29"/>
      <c r="Q20" s="24"/>
      <c r="R20" s="412"/>
      <c r="S20" s="412"/>
      <c r="T20" s="412"/>
      <c r="U20" s="412"/>
      <c r="V20" s="412"/>
      <c r="W20" s="29"/>
      <c r="X20" s="29"/>
      <c r="Y20" s="29"/>
      <c r="Z20" s="29"/>
      <c r="AA20" s="29"/>
      <c r="AB20" s="209"/>
    </row>
    <row r="21" spans="1:45" s="23" customFormat="1" ht="357" x14ac:dyDescent="0.2">
      <c r="A21" s="21" t="str">
        <f t="shared" si="0"/>
        <v/>
      </c>
      <c r="B21" s="22"/>
      <c r="C21" s="21" t="s">
        <v>199</v>
      </c>
      <c r="D21" s="21" t="s">
        <v>200</v>
      </c>
      <c r="E21" s="411"/>
      <c r="F21" s="412"/>
      <c r="G21" s="412"/>
      <c r="H21" s="412"/>
      <c r="I21" s="138" t="s">
        <v>201</v>
      </c>
      <c r="J21" s="25" t="s">
        <v>202</v>
      </c>
      <c r="K21" s="29" t="s">
        <v>1212</v>
      </c>
      <c r="L21" s="31" t="s">
        <v>1201</v>
      </c>
      <c r="M21" s="29" t="s">
        <v>203</v>
      </c>
      <c r="N21" s="25" t="s">
        <v>131</v>
      </c>
      <c r="O21" s="25" t="s">
        <v>139</v>
      </c>
      <c r="P21" s="26"/>
      <c r="Q21" s="232" t="s">
        <v>1396</v>
      </c>
      <c r="R21" s="27"/>
      <c r="S21" s="28"/>
      <c r="T21" s="27"/>
      <c r="U21" s="27"/>
      <c r="V21" s="198"/>
      <c r="W21" s="208"/>
      <c r="X21" s="208"/>
      <c r="Y21" s="208"/>
      <c r="Z21" s="198"/>
      <c r="AA21" s="209"/>
      <c r="AB21" s="209"/>
    </row>
    <row r="22" spans="1:45" s="23" customFormat="1" x14ac:dyDescent="0.2">
      <c r="A22" s="21" t="str">
        <f t="shared" si="0"/>
        <v>header</v>
      </c>
      <c r="B22" s="21">
        <v>1</v>
      </c>
      <c r="C22" s="21"/>
      <c r="D22" s="21" t="s">
        <v>204</v>
      </c>
      <c r="E22" s="411"/>
      <c r="F22" s="412"/>
      <c r="G22" s="412"/>
      <c r="H22" s="412"/>
      <c r="I22" s="141" t="s">
        <v>205</v>
      </c>
      <c r="J22" s="29"/>
      <c r="K22" s="29"/>
      <c r="L22" s="29"/>
      <c r="M22" s="29"/>
      <c r="N22" s="29"/>
      <c r="O22" s="29"/>
      <c r="P22" s="29"/>
      <c r="Q22" s="24"/>
      <c r="R22" s="412"/>
      <c r="S22" s="412"/>
      <c r="T22" s="412"/>
      <c r="U22" s="412"/>
      <c r="V22" s="412"/>
      <c r="W22" s="29"/>
      <c r="X22" s="29"/>
      <c r="Y22" s="29"/>
      <c r="Z22" s="29"/>
      <c r="AA22" s="29"/>
      <c r="AB22" s="209"/>
    </row>
    <row r="23" spans="1:45" s="23" customFormat="1" ht="102" x14ac:dyDescent="0.2">
      <c r="A23" s="21" t="str">
        <f t="shared" si="0"/>
        <v/>
      </c>
      <c r="B23" s="22"/>
      <c r="C23" s="21" t="s">
        <v>206</v>
      </c>
      <c r="D23" s="21" t="s">
        <v>207</v>
      </c>
      <c r="E23" s="411"/>
      <c r="F23" s="412"/>
      <c r="G23" s="412"/>
      <c r="H23" s="412"/>
      <c r="I23" s="138" t="s">
        <v>1202</v>
      </c>
      <c r="J23" s="25" t="s">
        <v>1203</v>
      </c>
      <c r="K23" s="29" t="s">
        <v>208</v>
      </c>
      <c r="L23" s="29" t="s">
        <v>1204</v>
      </c>
      <c r="M23" s="25" t="s">
        <v>131</v>
      </c>
      <c r="N23" s="25" t="s">
        <v>131</v>
      </c>
      <c r="O23" s="25" t="s">
        <v>139</v>
      </c>
      <c r="P23" s="26" t="s">
        <v>209</v>
      </c>
      <c r="Q23" s="232" t="s">
        <v>1397</v>
      </c>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row>
    <row r="24" spans="1:45" s="23" customFormat="1" ht="76.5" x14ac:dyDescent="0.2">
      <c r="A24" s="406" t="str">
        <f>IF(AND($B24&lt;&gt;"",$D$3="1",NOT(ISBLANK($D24))),"header",IF(AND($B24&lt;&gt;"",$D$3&lt;&gt;"1",NOT(ISBLANK($D24))),"blank",IF(AND($B24&lt;&gt;"",$C$3="01",NOT(ISBLANK($C24))),"header",IF(AND($B24&lt;&gt;"",$C$3&lt;&gt;"01",NOT(ISBLANK($C24))),"blank",IF(AND($B24&lt;&gt;"",$C$3&lt;&gt;"01",NOT(ISBLANK($C24))),"blank",IF(AND($D$3="1",ISBLANK($D24),ISBLANK($B24)),"blank","control"))))))</f>
        <v>control</v>
      </c>
      <c r="B24" s="407"/>
      <c r="C24" s="21" t="s">
        <v>210</v>
      </c>
      <c r="D24" s="21" t="s">
        <v>211</v>
      </c>
      <c r="E24" s="411"/>
      <c r="F24" s="412"/>
      <c r="G24" s="412"/>
      <c r="H24" s="412"/>
      <c r="I24" s="138" t="s">
        <v>212</v>
      </c>
      <c r="J24" s="25" t="s">
        <v>213</v>
      </c>
      <c r="K24" s="301" t="s">
        <v>214</v>
      </c>
      <c r="L24" s="29" t="s">
        <v>1205</v>
      </c>
      <c r="M24" s="25" t="s">
        <v>131</v>
      </c>
      <c r="N24" s="25" t="s">
        <v>131</v>
      </c>
      <c r="O24" s="25" t="s">
        <v>139</v>
      </c>
      <c r="P24" s="26" t="s">
        <v>209</v>
      </c>
      <c r="Q24" s="232" t="s">
        <v>1398</v>
      </c>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row>
    <row r="25" spans="1:45" s="23" customFormat="1" ht="306" x14ac:dyDescent="0.2">
      <c r="A25" s="21" t="str">
        <f t="shared" ref="A25:A35" si="1">IF(AND($B25&lt;&gt;"",$D$3="1",NOT(ISBLANK($D25))),"header",IF(AND($B25&lt;&gt;"",$D$3&lt;&gt;"1",NOT(ISBLANK($D25))),"blank",IF(AND($B25&lt;&gt;"",$C$3="01",NOT(ISBLANK($C25))),"header",IF(AND($B25&lt;&gt;"",$C$3&lt;&gt;"01",NOT(ISBLANK($C25))),"blank",IF(AND($B25&lt;&gt;"",$C$3&lt;&gt;"01",NOT(ISBLANK($C25))),"blank",IF(AND($D$3="1",ISBLANK($D25),ISBLANK($B25)),"blank",""))))))</f>
        <v/>
      </c>
      <c r="B25" s="22"/>
      <c r="C25" s="21" t="s">
        <v>215</v>
      </c>
      <c r="D25" s="21" t="s">
        <v>216</v>
      </c>
      <c r="E25" s="411"/>
      <c r="F25" s="412"/>
      <c r="G25" s="412"/>
      <c r="H25" s="412"/>
      <c r="I25" s="138" t="s">
        <v>217</v>
      </c>
      <c r="J25" s="25" t="s">
        <v>218</v>
      </c>
      <c r="K25" s="29" t="s">
        <v>219</v>
      </c>
      <c r="L25" s="301" t="s">
        <v>1206</v>
      </c>
      <c r="M25" s="25" t="s">
        <v>131</v>
      </c>
      <c r="N25" s="25" t="s">
        <v>131</v>
      </c>
      <c r="O25" s="25" t="s">
        <v>139</v>
      </c>
      <c r="P25" s="26" t="s">
        <v>209</v>
      </c>
      <c r="Q25" s="232" t="s">
        <v>1399</v>
      </c>
      <c r="R25" s="27"/>
      <c r="S25" s="28"/>
      <c r="T25" s="27"/>
      <c r="U25" s="27"/>
      <c r="V25" s="198"/>
      <c r="W25" s="208"/>
      <c r="X25" s="208"/>
      <c r="Y25" s="208"/>
      <c r="Z25" s="198"/>
      <c r="AA25" s="209"/>
      <c r="AB25" s="209"/>
    </row>
    <row r="26" spans="1:45" s="23" customFormat="1" ht="165.75" x14ac:dyDescent="0.2">
      <c r="A26" s="21" t="str">
        <f t="shared" si="1"/>
        <v/>
      </c>
      <c r="B26" s="22"/>
      <c r="C26" s="21" t="s">
        <v>220</v>
      </c>
      <c r="D26" s="21" t="s">
        <v>221</v>
      </c>
      <c r="E26" s="411"/>
      <c r="F26" s="412"/>
      <c r="G26" s="412"/>
      <c r="H26" s="412"/>
      <c r="I26" s="138" t="s">
        <v>222</v>
      </c>
      <c r="J26" s="25" t="s">
        <v>223</v>
      </c>
      <c r="K26" s="29" t="s">
        <v>1207</v>
      </c>
      <c r="L26" s="301" t="s">
        <v>1208</v>
      </c>
      <c r="M26" s="301" t="s">
        <v>224</v>
      </c>
      <c r="N26" s="25" t="s">
        <v>131</v>
      </c>
      <c r="O26" s="25" t="s">
        <v>225</v>
      </c>
      <c r="P26" s="26"/>
      <c r="Q26" s="232" t="s">
        <v>1400</v>
      </c>
      <c r="R26" s="27"/>
      <c r="S26" s="28"/>
      <c r="T26" s="27"/>
      <c r="U26" s="27"/>
      <c r="V26" s="198"/>
      <c r="W26" s="208" t="s">
        <v>226</v>
      </c>
      <c r="X26" s="208"/>
      <c r="Y26" s="208"/>
      <c r="Z26" s="198"/>
      <c r="AA26" s="209"/>
      <c r="AB26" s="209"/>
    </row>
    <row r="27" spans="1:45" s="23" customFormat="1" ht="25.5" x14ac:dyDescent="0.2">
      <c r="A27" s="21" t="str">
        <f t="shared" si="1"/>
        <v>header</v>
      </c>
      <c r="B27" s="21">
        <v>1</v>
      </c>
      <c r="C27" s="21"/>
      <c r="D27" s="21" t="s">
        <v>227</v>
      </c>
      <c r="E27" s="411"/>
      <c r="F27" s="412"/>
      <c r="G27" s="412"/>
      <c r="H27" s="412"/>
      <c r="I27" s="141" t="s">
        <v>228</v>
      </c>
      <c r="J27" s="29"/>
      <c r="K27" s="29"/>
      <c r="L27" s="29"/>
      <c r="M27" s="29"/>
      <c r="N27" s="29"/>
      <c r="O27" s="29"/>
      <c r="P27" s="29"/>
      <c r="Q27" s="24"/>
      <c r="R27" s="412"/>
      <c r="S27" s="412"/>
      <c r="T27" s="412"/>
      <c r="U27" s="412"/>
      <c r="V27" s="412"/>
      <c r="W27" s="29"/>
      <c r="X27" s="29"/>
      <c r="Y27" s="29"/>
      <c r="Z27" s="29"/>
      <c r="AA27" s="29"/>
      <c r="AB27" s="209"/>
    </row>
    <row r="28" spans="1:45" s="23" customFormat="1" ht="409.5" x14ac:dyDescent="0.2">
      <c r="A28" s="21" t="str">
        <f t="shared" si="1"/>
        <v/>
      </c>
      <c r="B28" s="22"/>
      <c r="C28" s="21" t="s">
        <v>229</v>
      </c>
      <c r="D28" s="21" t="s">
        <v>230</v>
      </c>
      <c r="E28" s="411"/>
      <c r="F28" s="412"/>
      <c r="G28" s="412"/>
      <c r="H28" s="412"/>
      <c r="I28" s="138" t="s">
        <v>231</v>
      </c>
      <c r="J28" s="25" t="s">
        <v>95</v>
      </c>
      <c r="K28" s="29" t="s">
        <v>1209</v>
      </c>
      <c r="L28" s="29" t="s">
        <v>1210</v>
      </c>
      <c r="M28" s="29" t="s">
        <v>232</v>
      </c>
      <c r="N28" s="25" t="s">
        <v>131</v>
      </c>
      <c r="O28" s="25" t="s">
        <v>225</v>
      </c>
      <c r="P28" s="26"/>
      <c r="Q28" s="232" t="s">
        <v>1401</v>
      </c>
      <c r="R28" s="27"/>
      <c r="S28" s="28"/>
      <c r="T28" s="27"/>
      <c r="U28" s="27"/>
      <c r="V28" s="198"/>
      <c r="W28" s="198" t="s">
        <v>233</v>
      </c>
      <c r="X28" s="209" t="s">
        <v>234</v>
      </c>
      <c r="Y28" s="209" t="s">
        <v>235</v>
      </c>
      <c r="Z28" s="233" t="s">
        <v>236</v>
      </c>
      <c r="AA28" s="209"/>
      <c r="AB28" s="209"/>
    </row>
    <row r="29" spans="1:45" s="23" customFormat="1" ht="229.5" x14ac:dyDescent="0.2">
      <c r="A29" s="21" t="str">
        <f t="shared" si="1"/>
        <v/>
      </c>
      <c r="B29" s="22"/>
      <c r="C29" s="21" t="s">
        <v>237</v>
      </c>
      <c r="D29" s="21" t="s">
        <v>238</v>
      </c>
      <c r="E29" s="411"/>
      <c r="F29" s="412"/>
      <c r="G29" s="412"/>
      <c r="H29" s="412"/>
      <c r="I29" s="136" t="s">
        <v>239</v>
      </c>
      <c r="J29" s="34" t="s">
        <v>240</v>
      </c>
      <c r="K29" s="24" t="s">
        <v>241</v>
      </c>
      <c r="L29" s="29" t="s">
        <v>242</v>
      </c>
      <c r="M29" s="25" t="s">
        <v>131</v>
      </c>
      <c r="N29" s="25" t="s">
        <v>131</v>
      </c>
      <c r="O29" s="25" t="s">
        <v>243</v>
      </c>
      <c r="P29" s="26"/>
      <c r="Q29" s="232" t="s">
        <v>1402</v>
      </c>
      <c r="R29" s="27"/>
      <c r="S29" s="28"/>
      <c r="T29" s="27"/>
      <c r="U29" s="27"/>
      <c r="V29" s="198"/>
      <c r="W29" s="198"/>
      <c r="X29" s="209"/>
      <c r="Y29" s="209"/>
      <c r="Z29" s="209"/>
      <c r="AA29" s="209"/>
      <c r="AB29" s="209"/>
    </row>
    <row r="30" spans="1:45" s="23" customFormat="1" ht="51" x14ac:dyDescent="0.2">
      <c r="A30" s="21" t="str">
        <f t="shared" si="1"/>
        <v/>
      </c>
      <c r="B30" s="22"/>
      <c r="C30" s="21" t="s">
        <v>244</v>
      </c>
      <c r="D30" s="21" t="s">
        <v>245</v>
      </c>
      <c r="E30" s="411"/>
      <c r="F30" s="412"/>
      <c r="G30" s="412"/>
      <c r="H30" s="412"/>
      <c r="I30" s="136" t="s">
        <v>246</v>
      </c>
      <c r="J30" s="34" t="s">
        <v>247</v>
      </c>
      <c r="K30" s="24" t="s">
        <v>248</v>
      </c>
      <c r="L30" s="34" t="s">
        <v>131</v>
      </c>
      <c r="M30" s="29" t="s">
        <v>1213</v>
      </c>
      <c r="N30" s="29" t="s">
        <v>249</v>
      </c>
      <c r="O30" s="25" t="s">
        <v>225</v>
      </c>
      <c r="P30" s="26" t="s">
        <v>250</v>
      </c>
      <c r="Q30" s="232" t="s">
        <v>1403</v>
      </c>
      <c r="R30" s="27"/>
      <c r="S30" s="28"/>
      <c r="T30" s="27"/>
      <c r="U30" s="27"/>
      <c r="V30" s="198"/>
      <c r="W30" s="208"/>
      <c r="X30" s="208"/>
      <c r="Y30" s="208"/>
      <c r="Z30" s="198"/>
      <c r="AA30" s="209"/>
      <c r="AB30" s="209"/>
    </row>
    <row r="31" spans="1:45" s="23" customFormat="1" ht="89.25" x14ac:dyDescent="0.2">
      <c r="A31" s="21" t="str">
        <f t="shared" si="1"/>
        <v/>
      </c>
      <c r="B31" s="22"/>
      <c r="C31" s="21" t="s">
        <v>251</v>
      </c>
      <c r="D31" s="21" t="s">
        <v>252</v>
      </c>
      <c r="E31" s="411"/>
      <c r="F31" s="412"/>
      <c r="G31" s="412"/>
      <c r="H31" s="412"/>
      <c r="I31" s="138" t="s">
        <v>253</v>
      </c>
      <c r="J31" s="135" t="s">
        <v>254</v>
      </c>
      <c r="K31" s="302" t="s">
        <v>1211</v>
      </c>
      <c r="L31" s="301" t="s">
        <v>255</v>
      </c>
      <c r="M31" s="303" t="s">
        <v>256</v>
      </c>
      <c r="N31" s="25" t="s">
        <v>131</v>
      </c>
      <c r="O31" s="25" t="s">
        <v>139</v>
      </c>
      <c r="P31" s="26" t="s">
        <v>250</v>
      </c>
      <c r="Q31" s="232" t="s">
        <v>1404</v>
      </c>
      <c r="R31" s="27"/>
      <c r="S31" s="28"/>
      <c r="T31" s="27"/>
      <c r="U31" s="27"/>
      <c r="V31" s="198"/>
      <c r="W31" s="208"/>
      <c r="X31" s="208"/>
      <c r="Y31" s="208"/>
      <c r="Z31" s="198"/>
      <c r="AA31" s="209"/>
      <c r="AB31" s="209"/>
    </row>
    <row r="32" spans="1:45" s="23" customFormat="1" x14ac:dyDescent="0.2">
      <c r="A32" s="21" t="str">
        <f t="shared" si="1"/>
        <v>header</v>
      </c>
      <c r="B32" s="21">
        <v>1</v>
      </c>
      <c r="C32" s="21"/>
      <c r="D32" s="21" t="s">
        <v>257</v>
      </c>
      <c r="E32" s="411"/>
      <c r="F32" s="412"/>
      <c r="G32" s="412"/>
      <c r="H32" s="412"/>
      <c r="I32" s="148" t="s">
        <v>258</v>
      </c>
      <c r="J32" s="29"/>
      <c r="K32" s="29"/>
      <c r="L32" s="29"/>
      <c r="M32" s="29"/>
      <c r="N32" s="29"/>
      <c r="O32" s="29"/>
      <c r="P32" s="29"/>
      <c r="Q32" s="24"/>
      <c r="R32" s="412"/>
      <c r="S32" s="412"/>
      <c r="T32" s="412"/>
      <c r="U32" s="412"/>
      <c r="V32" s="412"/>
      <c r="W32" s="29"/>
      <c r="X32" s="29"/>
      <c r="Y32" s="29"/>
      <c r="Z32" s="29"/>
      <c r="AA32" s="29"/>
      <c r="AB32" s="29"/>
    </row>
    <row r="33" spans="1:28" s="23" customFormat="1" x14ac:dyDescent="0.2">
      <c r="A33" s="21" t="str">
        <f t="shared" si="1"/>
        <v>header</v>
      </c>
      <c r="B33" s="21">
        <v>2</v>
      </c>
      <c r="C33" s="21"/>
      <c r="D33" s="21" t="s">
        <v>259</v>
      </c>
      <c r="E33" s="411"/>
      <c r="F33" s="412"/>
      <c r="G33" s="412"/>
      <c r="H33" s="412"/>
      <c r="I33" s="141" t="s">
        <v>260</v>
      </c>
      <c r="J33" s="29"/>
      <c r="K33" s="29"/>
      <c r="L33" s="29"/>
      <c r="M33" s="29"/>
      <c r="N33" s="29"/>
      <c r="O33" s="29"/>
      <c r="P33" s="29"/>
      <c r="Q33" s="24"/>
      <c r="R33" s="412"/>
      <c r="S33" s="412"/>
      <c r="T33" s="412"/>
      <c r="U33" s="412"/>
      <c r="V33" s="412"/>
      <c r="W33" s="29"/>
      <c r="X33" s="29"/>
      <c r="Y33" s="29"/>
      <c r="Z33" s="29"/>
      <c r="AA33" s="29"/>
      <c r="AB33" s="29"/>
    </row>
    <row r="34" spans="1:28" s="23" customFormat="1" ht="76.5" x14ac:dyDescent="0.2">
      <c r="A34" s="21" t="str">
        <f t="shared" si="1"/>
        <v/>
      </c>
      <c r="B34" s="22"/>
      <c r="C34" s="21" t="s">
        <v>261</v>
      </c>
      <c r="D34" s="21" t="s">
        <v>262</v>
      </c>
      <c r="E34" s="411"/>
      <c r="F34" s="412"/>
      <c r="G34" s="412"/>
      <c r="H34" s="412"/>
      <c r="I34" s="138" t="s">
        <v>263</v>
      </c>
      <c r="J34" s="25" t="s">
        <v>264</v>
      </c>
      <c r="K34" s="29" t="s">
        <v>265</v>
      </c>
      <c r="L34" s="29" t="s">
        <v>1214</v>
      </c>
      <c r="M34" s="29" t="s">
        <v>266</v>
      </c>
      <c r="N34" s="25" t="s">
        <v>131</v>
      </c>
      <c r="O34" s="25" t="s">
        <v>139</v>
      </c>
      <c r="P34" s="26"/>
      <c r="Q34" s="232" t="s">
        <v>1405</v>
      </c>
      <c r="R34" s="27"/>
      <c r="S34" s="28"/>
      <c r="T34" s="27"/>
      <c r="U34" s="27"/>
      <c r="V34" s="198"/>
      <c r="W34" s="208"/>
      <c r="X34" s="208"/>
      <c r="Y34" s="208"/>
      <c r="Z34" s="198"/>
      <c r="AA34" s="209"/>
      <c r="AB34" s="209"/>
    </row>
    <row r="35" spans="1:28" s="23" customFormat="1" ht="114.75" x14ac:dyDescent="0.2">
      <c r="A35" s="309" t="str">
        <f t="shared" si="1"/>
        <v/>
      </c>
      <c r="B35" s="307"/>
      <c r="C35" s="21" t="s">
        <v>267</v>
      </c>
      <c r="D35" s="21" t="s">
        <v>268</v>
      </c>
      <c r="E35" s="411"/>
      <c r="F35" s="412"/>
      <c r="G35" s="412"/>
      <c r="H35" s="412"/>
      <c r="I35" s="136" t="s">
        <v>269</v>
      </c>
      <c r="J35" s="34" t="s">
        <v>270</v>
      </c>
      <c r="K35" s="29" t="s">
        <v>271</v>
      </c>
      <c r="L35" s="31" t="s">
        <v>272</v>
      </c>
      <c r="M35" s="29" t="s">
        <v>273</v>
      </c>
      <c r="N35" s="29" t="s">
        <v>274</v>
      </c>
      <c r="O35" s="25" t="s">
        <v>139</v>
      </c>
      <c r="P35" s="26"/>
      <c r="Q35" s="232" t="s">
        <v>1406</v>
      </c>
      <c r="R35" s="27"/>
      <c r="S35" s="28"/>
      <c r="T35" s="27"/>
      <c r="U35" s="27"/>
      <c r="V35" s="198"/>
      <c r="W35" s="208"/>
      <c r="X35" s="208"/>
      <c r="Y35" s="208"/>
      <c r="Z35" s="198"/>
      <c r="AA35" s="209"/>
      <c r="AB35" s="209"/>
    </row>
    <row r="36" spans="1:28" s="23" customFormat="1" ht="382.5" x14ac:dyDescent="0.2">
      <c r="A36" s="308" t="str">
        <f>IF(AND($B36&lt;&gt;"",$D$3="1",NOT(ISBLANK($D36))),"header",IF(AND($B36&lt;&gt;"",$D$3&lt;&gt;"1",NOT(ISBLANK($D36))),"blank",IF(AND($B36&lt;&gt;"",$C$3="01",NOT(ISBLANK($C36))),"header",IF(AND($B36&lt;&gt;"",$C$3&lt;&gt;"01",NOT(ISBLANK($C36))),"blank",IF(AND($B36&lt;&gt;"",$C$3&lt;&gt;"01",NOT(ISBLANK($C36))),"blank",IF(AND($D$3="1",ISBLANK($D36),ISBLANK($B36)),"blank","control"))))))</f>
        <v>control</v>
      </c>
      <c r="B36" s="22"/>
      <c r="C36" s="21" t="s">
        <v>275</v>
      </c>
      <c r="D36" s="21" t="s">
        <v>276</v>
      </c>
      <c r="E36" s="413"/>
      <c r="F36" s="414"/>
      <c r="G36" s="412"/>
      <c r="H36" s="412"/>
      <c r="I36" s="138" t="s">
        <v>277</v>
      </c>
      <c r="J36" s="25" t="s">
        <v>278</v>
      </c>
      <c r="K36" s="29" t="s">
        <v>1215</v>
      </c>
      <c r="L36" s="29" t="s">
        <v>1216</v>
      </c>
      <c r="M36" s="25" t="s">
        <v>131</v>
      </c>
      <c r="N36" s="25" t="s">
        <v>131</v>
      </c>
      <c r="O36" s="25" t="s">
        <v>139</v>
      </c>
      <c r="P36" s="26" t="s">
        <v>279</v>
      </c>
      <c r="Q36" s="232" t="s">
        <v>1407</v>
      </c>
      <c r="R36" s="27"/>
      <c r="S36" s="28"/>
      <c r="T36" s="27"/>
      <c r="U36" s="27"/>
      <c r="V36" s="198"/>
      <c r="W36" s="208"/>
      <c r="X36" s="208"/>
      <c r="Y36" s="208"/>
      <c r="Z36" s="198"/>
      <c r="AA36" s="209"/>
      <c r="AB36" s="209"/>
    </row>
    <row r="37" spans="1:28" s="23" customFormat="1" x14ac:dyDescent="0.2">
      <c r="A37" s="21" t="str">
        <f t="shared" ref="A37:A68" si="2">IF(AND($B37&lt;&gt;"",$D$3="1",NOT(ISBLANK($D37))),"header",IF(AND($B37&lt;&gt;"",$D$3&lt;&gt;"1",NOT(ISBLANK($D37))),"blank",IF(AND($B37&lt;&gt;"",$C$3="01",NOT(ISBLANK($C37))),"header",IF(AND($B37&lt;&gt;"",$C$3&lt;&gt;"01",NOT(ISBLANK($C37))),"blank",IF(AND($B37&lt;&gt;"",$C$3&lt;&gt;"01",NOT(ISBLANK($C37))),"blank",IF(AND($D$3="1",ISBLANK($D37),ISBLANK($B37)),"blank",""))))))</f>
        <v>header</v>
      </c>
      <c r="B37" s="21">
        <v>2</v>
      </c>
      <c r="C37" s="21"/>
      <c r="D37" s="21" t="s">
        <v>280</v>
      </c>
      <c r="E37" s="411"/>
      <c r="F37" s="412"/>
      <c r="G37" s="412"/>
      <c r="H37" s="412"/>
      <c r="I37" s="141" t="s">
        <v>281</v>
      </c>
      <c r="J37" s="29"/>
      <c r="K37" s="29"/>
      <c r="L37" s="29"/>
      <c r="M37" s="29"/>
      <c r="N37" s="29"/>
      <c r="O37" s="29"/>
      <c r="P37" s="29"/>
      <c r="Q37" s="24"/>
      <c r="R37" s="412"/>
      <c r="S37" s="412"/>
      <c r="T37" s="412"/>
      <c r="U37" s="412"/>
      <c r="V37" s="412"/>
      <c r="W37" s="29"/>
      <c r="X37" s="29"/>
      <c r="Y37" s="29"/>
      <c r="Z37" s="29"/>
      <c r="AA37" s="29"/>
      <c r="AB37" s="29"/>
    </row>
    <row r="38" spans="1:28" s="23" customFormat="1" ht="127.5" x14ac:dyDescent="0.2">
      <c r="A38" s="21" t="str">
        <f t="shared" si="2"/>
        <v/>
      </c>
      <c r="B38" s="22"/>
      <c r="C38" s="21" t="s">
        <v>282</v>
      </c>
      <c r="D38" s="21" t="s">
        <v>283</v>
      </c>
      <c r="E38" s="411"/>
      <c r="F38" s="412"/>
      <c r="G38" s="412"/>
      <c r="H38" s="412"/>
      <c r="I38" s="138" t="s">
        <v>284</v>
      </c>
      <c r="J38" s="25" t="s">
        <v>285</v>
      </c>
      <c r="K38" s="24" t="s">
        <v>286</v>
      </c>
      <c r="L38" s="32" t="s">
        <v>287</v>
      </c>
      <c r="M38" s="29" t="s">
        <v>1217</v>
      </c>
      <c r="N38" s="29" t="s">
        <v>1218</v>
      </c>
      <c r="O38" s="25" t="s">
        <v>225</v>
      </c>
      <c r="P38" s="26"/>
      <c r="Q38" s="232" t="s">
        <v>1408</v>
      </c>
      <c r="R38" s="27"/>
      <c r="S38" s="28"/>
      <c r="T38" s="27"/>
      <c r="U38" s="27"/>
      <c r="V38" s="198"/>
      <c r="W38" s="208"/>
      <c r="X38" s="208"/>
      <c r="Y38" s="208"/>
      <c r="Z38" s="198"/>
      <c r="AA38" s="209"/>
      <c r="AB38" s="209"/>
    </row>
    <row r="39" spans="1:28" s="23" customFormat="1" x14ac:dyDescent="0.2">
      <c r="A39" s="21" t="str">
        <f t="shared" si="2"/>
        <v>header</v>
      </c>
      <c r="B39" s="21">
        <v>1</v>
      </c>
      <c r="C39" s="21"/>
      <c r="D39" s="21" t="s">
        <v>288</v>
      </c>
      <c r="E39" s="411"/>
      <c r="F39" s="412"/>
      <c r="G39" s="412"/>
      <c r="H39" s="412"/>
      <c r="I39" s="141" t="s">
        <v>289</v>
      </c>
      <c r="J39" s="29"/>
      <c r="K39" s="29"/>
      <c r="L39" s="29"/>
      <c r="M39" s="29">
        <v>0</v>
      </c>
      <c r="N39" s="29"/>
      <c r="O39" s="29"/>
      <c r="P39" s="29"/>
      <c r="Q39" s="24"/>
      <c r="R39" s="412"/>
      <c r="S39" s="412"/>
      <c r="T39" s="412"/>
      <c r="U39" s="412"/>
      <c r="V39" s="412"/>
      <c r="W39" s="29"/>
      <c r="X39" s="29"/>
      <c r="Y39" s="29"/>
      <c r="Z39" s="29"/>
      <c r="AA39" s="29"/>
      <c r="AB39" s="29"/>
    </row>
    <row r="40" spans="1:28" s="23" customFormat="1" x14ac:dyDescent="0.2">
      <c r="A40" s="21" t="str">
        <f t="shared" si="2"/>
        <v>header</v>
      </c>
      <c r="B40" s="21">
        <v>2</v>
      </c>
      <c r="C40" s="21"/>
      <c r="D40" s="21" t="s">
        <v>290</v>
      </c>
      <c r="E40" s="411"/>
      <c r="F40" s="412"/>
      <c r="G40" s="412"/>
      <c r="H40" s="412"/>
      <c r="I40" s="141" t="s">
        <v>291</v>
      </c>
      <c r="J40" s="29"/>
      <c r="K40" s="29"/>
      <c r="L40" s="29"/>
      <c r="M40" s="29"/>
      <c r="N40" s="29"/>
      <c r="O40" s="29"/>
      <c r="P40" s="29"/>
      <c r="Q40" s="24"/>
      <c r="R40" s="412"/>
      <c r="S40" s="412"/>
      <c r="T40" s="412"/>
      <c r="U40" s="412"/>
      <c r="V40" s="412"/>
      <c r="W40" s="29"/>
      <c r="X40" s="29"/>
      <c r="Y40" s="29"/>
      <c r="Z40" s="29"/>
      <c r="AA40" s="29"/>
      <c r="AB40" s="29"/>
    </row>
    <row r="41" spans="1:28" s="23" customFormat="1" ht="178.5" x14ac:dyDescent="0.2">
      <c r="A41" s="21" t="str">
        <f t="shared" si="2"/>
        <v/>
      </c>
      <c r="B41" s="22"/>
      <c r="C41" s="21" t="s">
        <v>292</v>
      </c>
      <c r="D41" s="21" t="s">
        <v>293</v>
      </c>
      <c r="E41" s="411"/>
      <c r="F41" s="412"/>
      <c r="G41" s="412"/>
      <c r="H41" s="412"/>
      <c r="I41" s="136" t="s">
        <v>294</v>
      </c>
      <c r="J41" s="34" t="s">
        <v>295</v>
      </c>
      <c r="K41" s="300" t="s">
        <v>1221</v>
      </c>
      <c r="L41" s="300" t="s">
        <v>296</v>
      </c>
      <c r="M41" s="24" t="s">
        <v>297</v>
      </c>
      <c r="N41" s="25" t="s">
        <v>131</v>
      </c>
      <c r="O41" s="25" t="s">
        <v>139</v>
      </c>
      <c r="P41" s="26"/>
      <c r="Q41" s="232" t="s">
        <v>1409</v>
      </c>
      <c r="R41" s="27"/>
      <c r="S41" s="28"/>
      <c r="T41" s="27"/>
      <c r="U41" s="27"/>
      <c r="V41" s="198"/>
      <c r="W41" s="208"/>
      <c r="X41" s="208"/>
      <c r="Y41" s="208"/>
      <c r="Z41" s="198"/>
      <c r="AA41" s="209"/>
      <c r="AB41" s="209"/>
    </row>
    <row r="42" spans="1:28" s="23" customFormat="1" ht="89.25" x14ac:dyDescent="0.2">
      <c r="A42" s="21" t="str">
        <f t="shared" si="2"/>
        <v/>
      </c>
      <c r="B42" s="22"/>
      <c r="C42" s="21" t="s">
        <v>298</v>
      </c>
      <c r="D42" s="21" t="s">
        <v>299</v>
      </c>
      <c r="E42" s="411"/>
      <c r="F42" s="412"/>
      <c r="G42" s="412"/>
      <c r="H42" s="412"/>
      <c r="I42" s="138" t="s">
        <v>1219</v>
      </c>
      <c r="J42" s="25" t="s">
        <v>1220</v>
      </c>
      <c r="K42" s="24" t="s">
        <v>300</v>
      </c>
      <c r="L42" s="29" t="s">
        <v>301</v>
      </c>
      <c r="M42" s="29" t="s">
        <v>302</v>
      </c>
      <c r="N42" s="29" t="s">
        <v>303</v>
      </c>
      <c r="O42" s="25" t="s">
        <v>304</v>
      </c>
      <c r="P42" s="26"/>
      <c r="Q42" s="232" t="s">
        <v>1410</v>
      </c>
      <c r="R42" s="27"/>
      <c r="S42" s="28"/>
      <c r="T42" s="27"/>
      <c r="U42" s="27"/>
      <c r="V42" s="198"/>
      <c r="W42" s="208"/>
      <c r="X42" s="208"/>
      <c r="Y42" s="396" t="s">
        <v>305</v>
      </c>
      <c r="Z42" s="396" t="s">
        <v>306</v>
      </c>
      <c r="AA42" s="209"/>
      <c r="AB42" s="209"/>
    </row>
    <row r="43" spans="1:28" s="23" customFormat="1" x14ac:dyDescent="0.2">
      <c r="A43" s="21" t="str">
        <f t="shared" si="2"/>
        <v>header</v>
      </c>
      <c r="B43" s="21">
        <v>2</v>
      </c>
      <c r="C43" s="21"/>
      <c r="D43" s="21" t="s">
        <v>307</v>
      </c>
      <c r="E43" s="411"/>
      <c r="F43" s="412"/>
      <c r="G43" s="412"/>
      <c r="H43" s="412"/>
      <c r="I43" s="141" t="s">
        <v>308</v>
      </c>
      <c r="J43" s="29"/>
      <c r="K43" s="29"/>
      <c r="L43" s="29"/>
      <c r="M43" s="29"/>
      <c r="N43" s="29"/>
      <c r="O43" s="29"/>
      <c r="P43" s="29"/>
      <c r="Q43" s="24"/>
      <c r="R43" s="412"/>
      <c r="S43" s="412"/>
      <c r="T43" s="412"/>
      <c r="U43" s="412"/>
      <c r="V43" s="412"/>
      <c r="W43" s="29"/>
      <c r="X43" s="29"/>
      <c r="Y43" s="29"/>
      <c r="Z43" s="29"/>
      <c r="AA43" s="29"/>
      <c r="AB43" s="29"/>
    </row>
    <row r="44" spans="1:28" s="23" customFormat="1" ht="89.25" x14ac:dyDescent="0.2">
      <c r="A44" s="21" t="str">
        <f t="shared" si="2"/>
        <v/>
      </c>
      <c r="B44" s="22"/>
      <c r="C44" s="21" t="s">
        <v>309</v>
      </c>
      <c r="D44" s="21" t="s">
        <v>310</v>
      </c>
      <c r="E44" s="411"/>
      <c r="F44" s="412"/>
      <c r="G44" s="412"/>
      <c r="H44" s="412"/>
      <c r="I44" s="136" t="s">
        <v>1222</v>
      </c>
      <c r="J44" s="34" t="s">
        <v>311</v>
      </c>
      <c r="K44" s="24" t="s">
        <v>312</v>
      </c>
      <c r="L44" s="301" t="s">
        <v>313</v>
      </c>
      <c r="M44" s="25" t="s">
        <v>314</v>
      </c>
      <c r="N44" s="25" t="s">
        <v>131</v>
      </c>
      <c r="O44" s="25" t="s">
        <v>139</v>
      </c>
      <c r="P44" s="26" t="s">
        <v>250</v>
      </c>
      <c r="Q44" s="232" t="s">
        <v>1411</v>
      </c>
      <c r="R44" s="27"/>
      <c r="S44" s="28"/>
      <c r="T44" s="27"/>
      <c r="U44" s="27"/>
      <c r="V44" s="198"/>
      <c r="W44" s="208"/>
      <c r="X44" s="208"/>
      <c r="Y44" s="208"/>
      <c r="Z44" s="198"/>
      <c r="AA44" s="209"/>
      <c r="AB44" s="209"/>
    </row>
    <row r="45" spans="1:28" s="23" customFormat="1" ht="114.75" x14ac:dyDescent="0.2">
      <c r="A45" s="21" t="str">
        <f t="shared" si="2"/>
        <v/>
      </c>
      <c r="B45" s="22"/>
      <c r="C45" s="21" t="s">
        <v>315</v>
      </c>
      <c r="D45" s="21" t="s">
        <v>316</v>
      </c>
      <c r="E45" s="411"/>
      <c r="F45" s="412"/>
      <c r="G45" s="412"/>
      <c r="H45" s="412"/>
      <c r="I45" s="138" t="s">
        <v>317</v>
      </c>
      <c r="J45" s="25" t="s">
        <v>318</v>
      </c>
      <c r="K45" s="29" t="s">
        <v>1223</v>
      </c>
      <c r="L45" s="29" t="s">
        <v>319</v>
      </c>
      <c r="M45" s="29" t="s">
        <v>131</v>
      </c>
      <c r="N45" s="25" t="s">
        <v>131</v>
      </c>
      <c r="O45" s="25" t="s">
        <v>139</v>
      </c>
      <c r="P45" s="26" t="s">
        <v>250</v>
      </c>
      <c r="Q45" s="232" t="s">
        <v>1412</v>
      </c>
      <c r="R45" s="27"/>
      <c r="S45" s="28"/>
      <c r="T45" s="27"/>
      <c r="U45" s="27"/>
      <c r="V45" s="198"/>
      <c r="W45" s="208"/>
      <c r="X45" s="208"/>
      <c r="Y45" s="208"/>
      <c r="Z45" s="198"/>
      <c r="AA45" s="209"/>
      <c r="AB45" s="209"/>
    </row>
    <row r="46" spans="1:28" s="23" customFormat="1" ht="293.25" x14ac:dyDescent="0.2">
      <c r="A46" s="21" t="str">
        <f t="shared" si="2"/>
        <v/>
      </c>
      <c r="B46" s="22"/>
      <c r="C46" s="21" t="s">
        <v>320</v>
      </c>
      <c r="D46" s="21" t="s">
        <v>321</v>
      </c>
      <c r="E46" s="411"/>
      <c r="F46" s="412"/>
      <c r="G46" s="412"/>
      <c r="H46" s="412"/>
      <c r="I46" s="138" t="s">
        <v>322</v>
      </c>
      <c r="J46" s="25" t="s">
        <v>323</v>
      </c>
      <c r="K46" s="29" t="s">
        <v>324</v>
      </c>
      <c r="L46" s="24" t="s">
        <v>1224</v>
      </c>
      <c r="M46" s="25" t="s">
        <v>131</v>
      </c>
      <c r="N46" s="25" t="s">
        <v>131</v>
      </c>
      <c r="O46" s="25" t="s">
        <v>139</v>
      </c>
      <c r="P46" s="26" t="s">
        <v>250</v>
      </c>
      <c r="Q46" s="232" t="s">
        <v>1413</v>
      </c>
      <c r="R46" s="27"/>
      <c r="S46" s="28"/>
      <c r="T46" s="27"/>
      <c r="U46" s="27"/>
      <c r="V46" s="198"/>
      <c r="W46" s="208"/>
      <c r="X46" s="208" t="s">
        <v>325</v>
      </c>
      <c r="Y46" s="208"/>
      <c r="Z46" s="198"/>
      <c r="AA46" s="209"/>
      <c r="AB46" s="209"/>
    </row>
    <row r="47" spans="1:28" s="23" customFormat="1" ht="191.25" x14ac:dyDescent="0.2">
      <c r="A47" s="21" t="str">
        <f t="shared" si="2"/>
        <v/>
      </c>
      <c r="B47" s="22"/>
      <c r="C47" s="21" t="s">
        <v>326</v>
      </c>
      <c r="D47" s="21" t="s">
        <v>327</v>
      </c>
      <c r="E47" s="411"/>
      <c r="F47" s="412"/>
      <c r="G47" s="412"/>
      <c r="H47" s="412"/>
      <c r="I47" s="138" t="s">
        <v>328</v>
      </c>
      <c r="J47" s="25" t="s">
        <v>329</v>
      </c>
      <c r="K47" s="24" t="s">
        <v>1225</v>
      </c>
      <c r="L47" s="29" t="s">
        <v>330</v>
      </c>
      <c r="M47" s="29" t="s">
        <v>331</v>
      </c>
      <c r="N47" s="29" t="s">
        <v>332</v>
      </c>
      <c r="O47" s="25" t="s">
        <v>139</v>
      </c>
      <c r="P47" s="26" t="s">
        <v>250</v>
      </c>
      <c r="Q47" s="232" t="s">
        <v>1414</v>
      </c>
      <c r="R47" s="27"/>
      <c r="S47" s="28"/>
      <c r="T47" s="27"/>
      <c r="U47" s="27"/>
      <c r="V47" s="198"/>
      <c r="W47" s="208"/>
      <c r="X47" s="208"/>
      <c r="Y47" s="208"/>
      <c r="Z47" s="198"/>
      <c r="AA47" s="209"/>
      <c r="AB47" s="209"/>
    </row>
    <row r="48" spans="1:28" s="23" customFormat="1" ht="102" x14ac:dyDescent="0.2">
      <c r="A48" s="21" t="str">
        <f t="shared" si="2"/>
        <v/>
      </c>
      <c r="B48" s="22"/>
      <c r="C48" s="21" t="s">
        <v>333</v>
      </c>
      <c r="D48" s="21" t="s">
        <v>334</v>
      </c>
      <c r="E48" s="411"/>
      <c r="F48" s="412"/>
      <c r="G48" s="412"/>
      <c r="H48" s="412"/>
      <c r="I48" s="138" t="s">
        <v>335</v>
      </c>
      <c r="J48" s="25" t="s">
        <v>336</v>
      </c>
      <c r="K48" s="24" t="s">
        <v>337</v>
      </c>
      <c r="L48" s="29" t="s">
        <v>338</v>
      </c>
      <c r="M48" s="25" t="s">
        <v>131</v>
      </c>
      <c r="N48" s="25" t="s">
        <v>131</v>
      </c>
      <c r="O48" s="25" t="s">
        <v>139</v>
      </c>
      <c r="P48" s="26" t="s">
        <v>250</v>
      </c>
      <c r="Q48" s="232" t="s">
        <v>1415</v>
      </c>
      <c r="R48" s="27"/>
      <c r="S48" s="28"/>
      <c r="T48" s="27"/>
      <c r="U48" s="27"/>
      <c r="V48" s="198"/>
      <c r="W48" s="208"/>
      <c r="X48" s="208"/>
      <c r="Y48" s="208"/>
      <c r="Z48" s="198"/>
      <c r="AA48" s="209"/>
      <c r="AB48" s="209"/>
    </row>
    <row r="49" spans="1:28" s="23" customFormat="1" ht="114.75" x14ac:dyDescent="0.2">
      <c r="A49" s="21" t="str">
        <f t="shared" si="2"/>
        <v/>
      </c>
      <c r="B49" s="22"/>
      <c r="C49" s="21" t="s">
        <v>339</v>
      </c>
      <c r="D49" s="21" t="s">
        <v>340</v>
      </c>
      <c r="E49" s="411"/>
      <c r="F49" s="412"/>
      <c r="G49" s="412"/>
      <c r="H49" s="412"/>
      <c r="I49" s="138" t="s">
        <v>341</v>
      </c>
      <c r="J49" s="25" t="s">
        <v>342</v>
      </c>
      <c r="K49" s="29" t="s">
        <v>1226</v>
      </c>
      <c r="L49" s="31" t="s">
        <v>343</v>
      </c>
      <c r="M49" s="25" t="s">
        <v>131</v>
      </c>
      <c r="N49" s="25" t="s">
        <v>131</v>
      </c>
      <c r="O49" s="25" t="s">
        <v>139</v>
      </c>
      <c r="P49" s="26" t="s">
        <v>250</v>
      </c>
      <c r="Q49" s="232" t="s">
        <v>1416</v>
      </c>
      <c r="R49" s="27"/>
      <c r="S49" s="28"/>
      <c r="T49" s="27"/>
      <c r="U49" s="27"/>
      <c r="V49" s="198"/>
      <c r="W49" s="208"/>
      <c r="X49" s="208"/>
      <c r="Y49" s="208"/>
      <c r="Z49" s="198"/>
      <c r="AA49" s="209"/>
      <c r="AB49" s="209"/>
    </row>
    <row r="50" spans="1:28" s="23" customFormat="1" ht="178.5" x14ac:dyDescent="0.2">
      <c r="A50" s="21" t="str">
        <f t="shared" si="2"/>
        <v/>
      </c>
      <c r="B50" s="22"/>
      <c r="C50" s="21" t="s">
        <v>344</v>
      </c>
      <c r="D50" s="21" t="s">
        <v>345</v>
      </c>
      <c r="E50" s="411"/>
      <c r="F50" s="412"/>
      <c r="G50" s="412"/>
      <c r="H50" s="412"/>
      <c r="I50" s="138" t="s">
        <v>346</v>
      </c>
      <c r="J50" s="25" t="s">
        <v>347</v>
      </c>
      <c r="K50" s="24" t="s">
        <v>348</v>
      </c>
      <c r="L50" s="24" t="s">
        <v>1227</v>
      </c>
      <c r="M50" s="29" t="s">
        <v>349</v>
      </c>
      <c r="N50" s="25" t="s">
        <v>131</v>
      </c>
      <c r="O50" s="25" t="s">
        <v>139</v>
      </c>
      <c r="P50" s="26" t="s">
        <v>250</v>
      </c>
      <c r="Q50" s="232" t="s">
        <v>1417</v>
      </c>
      <c r="R50" s="27"/>
      <c r="S50" s="28"/>
      <c r="T50" s="27"/>
      <c r="U50" s="27"/>
      <c r="V50" s="198"/>
      <c r="W50" s="208"/>
      <c r="X50" s="208" t="s">
        <v>350</v>
      </c>
      <c r="Y50" s="208"/>
      <c r="Z50" s="198"/>
      <c r="AA50" s="209"/>
      <c r="AB50" s="209"/>
    </row>
    <row r="51" spans="1:28" s="23" customFormat="1" x14ac:dyDescent="0.2">
      <c r="A51" s="21" t="str">
        <f t="shared" si="2"/>
        <v>header</v>
      </c>
      <c r="B51" s="21">
        <v>2</v>
      </c>
      <c r="C51" s="21"/>
      <c r="D51" s="21" t="s">
        <v>351</v>
      </c>
      <c r="E51" s="411"/>
      <c r="F51" s="412"/>
      <c r="G51" s="412"/>
      <c r="H51" s="412"/>
      <c r="I51" s="148" t="s">
        <v>352</v>
      </c>
      <c r="J51" s="29"/>
      <c r="K51" s="29"/>
      <c r="L51" s="29"/>
      <c r="M51" s="29"/>
      <c r="N51" s="29"/>
      <c r="O51" s="29"/>
      <c r="P51" s="29"/>
      <c r="Q51" s="24"/>
      <c r="R51" s="412"/>
      <c r="S51" s="412"/>
      <c r="T51" s="412"/>
      <c r="U51" s="412"/>
      <c r="V51" s="412"/>
      <c r="W51" s="29"/>
      <c r="X51" s="29"/>
      <c r="Y51" s="29"/>
      <c r="Z51" s="29"/>
      <c r="AA51" s="29"/>
      <c r="AB51" s="29"/>
    </row>
    <row r="52" spans="1:28" s="23" customFormat="1" ht="216.75" x14ac:dyDescent="0.2">
      <c r="A52" s="21" t="str">
        <f t="shared" si="2"/>
        <v/>
      </c>
      <c r="B52" s="22"/>
      <c r="C52" s="21" t="s">
        <v>353</v>
      </c>
      <c r="D52" s="21" t="s">
        <v>354</v>
      </c>
      <c r="E52" s="411"/>
      <c r="F52" s="412"/>
      <c r="G52" s="412"/>
      <c r="H52" s="412"/>
      <c r="I52" s="138" t="s">
        <v>1228</v>
      </c>
      <c r="J52" s="25" t="s">
        <v>355</v>
      </c>
      <c r="K52" s="24" t="s">
        <v>1229</v>
      </c>
      <c r="L52" s="29" t="s">
        <v>356</v>
      </c>
      <c r="M52" s="25" t="s">
        <v>131</v>
      </c>
      <c r="N52" s="25" t="s">
        <v>131</v>
      </c>
      <c r="O52" s="25" t="s">
        <v>139</v>
      </c>
      <c r="P52" s="26" t="s">
        <v>357</v>
      </c>
      <c r="Q52" s="232" t="s">
        <v>1418</v>
      </c>
      <c r="R52" s="27"/>
      <c r="S52" s="28"/>
      <c r="T52" s="27"/>
      <c r="U52" s="27"/>
      <c r="V52" s="198"/>
      <c r="W52" s="208"/>
      <c r="X52" s="208"/>
      <c r="Y52" s="208"/>
      <c r="Z52" s="198"/>
      <c r="AA52" s="209"/>
      <c r="AB52" s="209"/>
    </row>
    <row r="53" spans="1:28" s="23" customFormat="1" ht="51" x14ac:dyDescent="0.2">
      <c r="A53" s="21" t="str">
        <f t="shared" si="2"/>
        <v/>
      </c>
      <c r="B53" s="22"/>
      <c r="C53" s="21" t="s">
        <v>358</v>
      </c>
      <c r="D53" s="21" t="s">
        <v>359</v>
      </c>
      <c r="E53" s="411"/>
      <c r="F53" s="412"/>
      <c r="G53" s="412"/>
      <c r="H53" s="412"/>
      <c r="I53" s="138" t="s">
        <v>360</v>
      </c>
      <c r="J53" s="25" t="s">
        <v>361</v>
      </c>
      <c r="K53" s="24" t="s">
        <v>362</v>
      </c>
      <c r="L53" s="29" t="s">
        <v>363</v>
      </c>
      <c r="M53" s="29" t="s">
        <v>364</v>
      </c>
      <c r="N53" s="25" t="s">
        <v>131</v>
      </c>
      <c r="O53" s="25" t="s">
        <v>139</v>
      </c>
      <c r="P53" s="26" t="s">
        <v>250</v>
      </c>
      <c r="Q53" s="232" t="s">
        <v>1419</v>
      </c>
      <c r="R53" s="27"/>
      <c r="S53" s="28"/>
      <c r="T53" s="27"/>
      <c r="U53" s="27"/>
      <c r="V53" s="198"/>
      <c r="W53" s="208"/>
      <c r="X53" s="208"/>
      <c r="Y53" s="208"/>
      <c r="Z53" s="198"/>
      <c r="AA53" s="209"/>
      <c r="AB53" s="209"/>
    </row>
    <row r="54" spans="1:28" s="23" customFormat="1" ht="76.5" x14ac:dyDescent="0.2">
      <c r="A54" s="21" t="str">
        <f t="shared" si="2"/>
        <v/>
      </c>
      <c r="B54" s="22"/>
      <c r="C54" s="21" t="s">
        <v>365</v>
      </c>
      <c r="D54" s="21" t="s">
        <v>366</v>
      </c>
      <c r="E54" s="411"/>
      <c r="F54" s="412"/>
      <c r="G54" s="412"/>
      <c r="H54" s="412"/>
      <c r="I54" s="138" t="s">
        <v>367</v>
      </c>
      <c r="J54" s="25" t="s">
        <v>368</v>
      </c>
      <c r="K54" s="29" t="s">
        <v>369</v>
      </c>
      <c r="L54" s="31" t="s">
        <v>370</v>
      </c>
      <c r="M54" s="25" t="s">
        <v>131</v>
      </c>
      <c r="N54" s="25" t="s">
        <v>131</v>
      </c>
      <c r="O54" s="25" t="s">
        <v>371</v>
      </c>
      <c r="P54" s="26" t="s">
        <v>250</v>
      </c>
      <c r="Q54" s="232" t="s">
        <v>1420</v>
      </c>
      <c r="R54" s="27"/>
      <c r="S54" s="28"/>
      <c r="T54" s="27"/>
      <c r="U54" s="27"/>
      <c r="V54" s="198"/>
      <c r="W54" s="208"/>
      <c r="X54" s="208"/>
      <c r="Y54" s="208"/>
      <c r="Z54" s="198"/>
      <c r="AA54" s="209"/>
      <c r="AB54" s="209"/>
    </row>
    <row r="55" spans="1:28" s="23" customFormat="1" ht="114.75" x14ac:dyDescent="0.2">
      <c r="A55" s="21" t="str">
        <f t="shared" si="2"/>
        <v/>
      </c>
      <c r="B55" s="22"/>
      <c r="C55" s="21" t="s">
        <v>372</v>
      </c>
      <c r="D55" s="21" t="s">
        <v>373</v>
      </c>
      <c r="E55" s="411"/>
      <c r="F55" s="412"/>
      <c r="G55" s="412"/>
      <c r="H55" s="412"/>
      <c r="I55" s="138" t="s">
        <v>374</v>
      </c>
      <c r="J55" s="25" t="s">
        <v>1230</v>
      </c>
      <c r="K55" s="29" t="s">
        <v>1231</v>
      </c>
      <c r="L55" s="25" t="s">
        <v>375</v>
      </c>
      <c r="M55" s="25" t="s">
        <v>131</v>
      </c>
      <c r="N55" s="25" t="s">
        <v>131</v>
      </c>
      <c r="O55" s="25" t="s">
        <v>225</v>
      </c>
      <c r="P55" s="26"/>
      <c r="Q55" s="232" t="s">
        <v>1421</v>
      </c>
      <c r="R55" s="27"/>
      <c r="S55" s="28"/>
      <c r="T55" s="27"/>
      <c r="U55" s="27"/>
      <c r="V55" s="198"/>
      <c r="W55" s="208"/>
      <c r="X55" s="208"/>
      <c r="Y55" s="208"/>
      <c r="Z55" s="198"/>
      <c r="AA55" s="209"/>
      <c r="AB55" s="209"/>
    </row>
    <row r="56" spans="1:28" s="23" customFormat="1" x14ac:dyDescent="0.2">
      <c r="A56" s="21" t="str">
        <f t="shared" si="2"/>
        <v>header</v>
      </c>
      <c r="B56" s="21">
        <v>1</v>
      </c>
      <c r="C56" s="21"/>
      <c r="D56" s="21" t="s">
        <v>376</v>
      </c>
      <c r="E56" s="411"/>
      <c r="F56" s="412"/>
      <c r="G56" s="412"/>
      <c r="H56" s="412"/>
      <c r="I56" s="141" t="s">
        <v>377</v>
      </c>
      <c r="J56" s="29"/>
      <c r="K56" s="29"/>
      <c r="L56" s="29"/>
      <c r="M56" s="29"/>
      <c r="N56" s="29"/>
      <c r="O56" s="29"/>
      <c r="P56" s="29"/>
      <c r="Q56" s="24"/>
      <c r="R56" s="412"/>
      <c r="S56" s="412"/>
      <c r="T56" s="412"/>
      <c r="U56" s="412"/>
      <c r="V56" s="412"/>
      <c r="W56" s="29"/>
      <c r="X56" s="29"/>
      <c r="Y56" s="29"/>
      <c r="Z56" s="29"/>
      <c r="AA56" s="29"/>
      <c r="AB56" s="29"/>
    </row>
    <row r="57" spans="1:28" s="23" customFormat="1" ht="409.5" x14ac:dyDescent="0.2">
      <c r="A57" s="21" t="str">
        <f t="shared" si="2"/>
        <v/>
      </c>
      <c r="B57" s="22"/>
      <c r="C57" s="21" t="s">
        <v>378</v>
      </c>
      <c r="D57" s="21" t="s">
        <v>379</v>
      </c>
      <c r="E57" s="411"/>
      <c r="F57" s="412"/>
      <c r="G57" s="412"/>
      <c r="H57" s="412"/>
      <c r="I57" s="136" t="s">
        <v>1232</v>
      </c>
      <c r="J57" s="34" t="s">
        <v>1233</v>
      </c>
      <c r="K57" s="24" t="s">
        <v>1234</v>
      </c>
      <c r="L57" s="24" t="s">
        <v>1235</v>
      </c>
      <c r="M57" s="29" t="s">
        <v>380</v>
      </c>
      <c r="N57" s="25" t="s">
        <v>131</v>
      </c>
      <c r="O57" s="25" t="s">
        <v>139</v>
      </c>
      <c r="P57" s="26"/>
      <c r="Q57" s="232" t="s">
        <v>1422</v>
      </c>
      <c r="R57" s="27"/>
      <c r="S57" s="28"/>
      <c r="T57" s="27"/>
      <c r="U57" s="27"/>
      <c r="V57" s="198"/>
      <c r="W57" s="400" t="s">
        <v>1236</v>
      </c>
      <c r="X57" s="401" t="s">
        <v>1246</v>
      </c>
      <c r="Y57" s="401" t="s">
        <v>1238</v>
      </c>
      <c r="Z57" s="401" t="s">
        <v>1237</v>
      </c>
      <c r="AA57" s="402" t="s">
        <v>1239</v>
      </c>
      <c r="AB57" s="402" t="s">
        <v>1240</v>
      </c>
    </row>
    <row r="58" spans="1:28" s="23" customFormat="1" ht="255" x14ac:dyDescent="0.2">
      <c r="A58" s="21" t="str">
        <f t="shared" si="2"/>
        <v/>
      </c>
      <c r="B58" s="22"/>
      <c r="C58" s="21" t="s">
        <v>381</v>
      </c>
      <c r="D58" s="21" t="s">
        <v>382</v>
      </c>
      <c r="E58" s="411"/>
      <c r="F58" s="412"/>
      <c r="G58" s="412"/>
      <c r="H58" s="412"/>
      <c r="I58" s="138" t="s">
        <v>383</v>
      </c>
      <c r="J58" s="25" t="s">
        <v>79</v>
      </c>
      <c r="K58" s="24" t="s">
        <v>384</v>
      </c>
      <c r="L58" s="29" t="s">
        <v>385</v>
      </c>
      <c r="M58" s="25" t="s">
        <v>131</v>
      </c>
      <c r="N58" s="25" t="s">
        <v>131</v>
      </c>
      <c r="O58" s="25" t="s">
        <v>225</v>
      </c>
      <c r="P58" s="26"/>
      <c r="Q58" s="232" t="s">
        <v>1423</v>
      </c>
      <c r="R58" s="27"/>
      <c r="S58" s="28"/>
      <c r="T58" s="27"/>
      <c r="U58" s="27"/>
      <c r="V58" s="198"/>
      <c r="W58" s="208"/>
      <c r="X58" s="208"/>
      <c r="Y58" s="208"/>
      <c r="Z58" s="198"/>
      <c r="AA58" s="209"/>
      <c r="AB58" s="209"/>
    </row>
    <row r="59" spans="1:28" s="23" customFormat="1" x14ac:dyDescent="0.2">
      <c r="A59" s="21" t="str">
        <f t="shared" si="2"/>
        <v>header</v>
      </c>
      <c r="B59" s="21">
        <v>1</v>
      </c>
      <c r="C59" s="21"/>
      <c r="D59" s="21" t="s">
        <v>386</v>
      </c>
      <c r="E59" s="411"/>
      <c r="F59" s="412"/>
      <c r="G59" s="412"/>
      <c r="H59" s="412"/>
      <c r="I59" s="141" t="s">
        <v>387</v>
      </c>
      <c r="J59" s="29"/>
      <c r="K59" s="29"/>
      <c r="L59" s="29"/>
      <c r="M59" s="29"/>
      <c r="N59" s="29"/>
      <c r="O59" s="29"/>
      <c r="P59" s="29"/>
      <c r="Q59" s="24"/>
      <c r="R59" s="412"/>
      <c r="S59" s="412"/>
      <c r="T59" s="412"/>
      <c r="U59" s="412"/>
      <c r="V59" s="412"/>
      <c r="W59" s="29"/>
      <c r="X59" s="29"/>
      <c r="Y59" s="29"/>
      <c r="Z59" s="29"/>
      <c r="AA59" s="29"/>
      <c r="AB59" s="29"/>
    </row>
    <row r="60" spans="1:28" s="23" customFormat="1" ht="127.5" x14ac:dyDescent="0.2">
      <c r="A60" s="21" t="str">
        <f t="shared" si="2"/>
        <v/>
      </c>
      <c r="B60" s="22"/>
      <c r="C60" s="21" t="s">
        <v>388</v>
      </c>
      <c r="D60" s="21" t="s">
        <v>389</v>
      </c>
      <c r="E60" s="411"/>
      <c r="F60" s="412"/>
      <c r="G60" s="412"/>
      <c r="H60" s="412"/>
      <c r="I60" s="136" t="s">
        <v>390</v>
      </c>
      <c r="J60" s="34" t="s">
        <v>391</v>
      </c>
      <c r="K60" s="24" t="s">
        <v>392</v>
      </c>
      <c r="L60" s="24" t="s">
        <v>393</v>
      </c>
      <c r="M60" s="25" t="s">
        <v>131</v>
      </c>
      <c r="N60" s="25" t="s">
        <v>131</v>
      </c>
      <c r="O60" s="25" t="s">
        <v>371</v>
      </c>
      <c r="P60" s="26"/>
      <c r="Q60" s="232" t="s">
        <v>1424</v>
      </c>
      <c r="R60" s="419"/>
      <c r="S60" s="28"/>
      <c r="T60" s="27"/>
      <c r="U60" s="27"/>
      <c r="V60" s="198"/>
      <c r="W60" s="208"/>
      <c r="X60" s="208" t="s">
        <v>394</v>
      </c>
      <c r="Y60" s="208"/>
      <c r="Z60" s="198"/>
      <c r="AA60" s="209"/>
      <c r="AB60" s="209"/>
    </row>
    <row r="61" spans="1:28" s="23" customFormat="1" ht="114.75" x14ac:dyDescent="0.2">
      <c r="A61" s="21" t="str">
        <f t="shared" si="2"/>
        <v/>
      </c>
      <c r="B61" s="22"/>
      <c r="C61" s="21" t="s">
        <v>395</v>
      </c>
      <c r="D61" s="21" t="s">
        <v>396</v>
      </c>
      <c r="E61" s="411"/>
      <c r="F61" s="412"/>
      <c r="G61" s="412"/>
      <c r="H61" s="412"/>
      <c r="I61" s="136" t="s">
        <v>1241</v>
      </c>
      <c r="J61" s="25" t="s">
        <v>1242</v>
      </c>
      <c r="K61" s="29" t="s">
        <v>1243</v>
      </c>
      <c r="L61" s="25" t="s">
        <v>131</v>
      </c>
      <c r="M61" s="25" t="s">
        <v>131</v>
      </c>
      <c r="N61" s="25" t="s">
        <v>131</v>
      </c>
      <c r="O61" s="25" t="s">
        <v>139</v>
      </c>
      <c r="P61" s="26"/>
      <c r="Q61" s="232" t="s">
        <v>1425</v>
      </c>
      <c r="R61" s="419"/>
      <c r="S61" s="28"/>
      <c r="T61" s="27"/>
      <c r="U61" s="27"/>
      <c r="V61" s="198"/>
      <c r="W61" s="208"/>
      <c r="X61" s="208"/>
      <c r="Y61" s="208"/>
      <c r="Z61" s="198"/>
      <c r="AA61" s="209"/>
      <c r="AB61" s="209"/>
    </row>
    <row r="62" spans="1:28" s="150" customFormat="1" x14ac:dyDescent="0.2">
      <c r="A62" s="21" t="str">
        <f t="shared" si="2"/>
        <v>blank</v>
      </c>
      <c r="B62" s="21">
        <v>1</v>
      </c>
      <c r="C62" s="21" t="s">
        <v>397</v>
      </c>
      <c r="D62" s="149"/>
      <c r="E62" s="411"/>
      <c r="F62" s="415"/>
      <c r="G62" s="415"/>
      <c r="H62" s="415"/>
      <c r="I62" s="40" t="s">
        <v>93</v>
      </c>
      <c r="J62" s="40"/>
      <c r="K62" s="310" t="s">
        <v>398</v>
      </c>
      <c r="L62" s="310" t="s">
        <v>398</v>
      </c>
      <c r="M62" s="310" t="s">
        <v>398</v>
      </c>
      <c r="N62" s="310" t="s">
        <v>398</v>
      </c>
      <c r="O62" s="40"/>
      <c r="P62" s="40"/>
      <c r="Q62" s="24"/>
      <c r="R62" s="415"/>
      <c r="S62" s="415"/>
      <c r="T62" s="415"/>
      <c r="U62" s="415"/>
      <c r="V62" s="415"/>
      <c r="W62" s="40"/>
      <c r="X62" s="40"/>
      <c r="Y62" s="40"/>
      <c r="Z62" s="40"/>
      <c r="AA62" s="40"/>
      <c r="AB62" s="40"/>
    </row>
    <row r="63" spans="1:28" s="150" customFormat="1" x14ac:dyDescent="0.2">
      <c r="A63" s="21" t="str">
        <f t="shared" si="2"/>
        <v>blank</v>
      </c>
      <c r="B63" s="17">
        <v>2</v>
      </c>
      <c r="C63" s="165" t="s">
        <v>399</v>
      </c>
      <c r="D63" s="152"/>
      <c r="E63" s="416"/>
      <c r="F63" s="417"/>
      <c r="G63" s="417"/>
      <c r="H63" s="417"/>
      <c r="I63" s="41" t="s">
        <v>400</v>
      </c>
      <c r="J63" s="41"/>
      <c r="K63" s="41"/>
      <c r="L63" s="41"/>
      <c r="M63" s="41"/>
      <c r="N63" s="41"/>
      <c r="O63" s="41"/>
      <c r="P63" s="41"/>
      <c r="Q63" s="38"/>
      <c r="R63" s="420"/>
      <c r="S63" s="420"/>
      <c r="T63" s="420"/>
      <c r="U63" s="420"/>
      <c r="V63" s="420"/>
      <c r="W63" s="41"/>
      <c r="X63" s="41"/>
      <c r="Y63" s="41"/>
      <c r="Z63" s="210"/>
      <c r="AA63" s="210"/>
      <c r="AB63" s="210"/>
    </row>
    <row r="64" spans="1:28" s="150" customFormat="1" x14ac:dyDescent="0.2">
      <c r="A64" s="21" t="str">
        <f t="shared" si="2"/>
        <v>blank</v>
      </c>
      <c r="B64" s="17">
        <v>2</v>
      </c>
      <c r="C64" s="165" t="s">
        <v>401</v>
      </c>
      <c r="D64" s="152"/>
      <c r="E64" s="416"/>
      <c r="F64" s="417"/>
      <c r="G64" s="417"/>
      <c r="H64" s="417"/>
      <c r="I64" s="137" t="s">
        <v>179</v>
      </c>
      <c r="J64" s="41"/>
      <c r="K64" s="41"/>
      <c r="L64" s="41"/>
      <c r="M64" s="41"/>
      <c r="N64" s="41"/>
      <c r="O64" s="41"/>
      <c r="P64" s="41"/>
      <c r="Q64" s="38"/>
      <c r="R64" s="420"/>
      <c r="S64" s="420"/>
      <c r="T64" s="420"/>
      <c r="U64" s="420"/>
      <c r="V64" s="421"/>
      <c r="W64" s="210"/>
      <c r="X64" s="210"/>
      <c r="Y64" s="210"/>
      <c r="Z64" s="210"/>
      <c r="AA64" s="210"/>
      <c r="AB64" s="210"/>
    </row>
    <row r="65" spans="1:28" s="150" customFormat="1" x14ac:dyDescent="0.2">
      <c r="A65" s="21" t="str">
        <f t="shared" si="2"/>
        <v>blank</v>
      </c>
      <c r="B65" s="17">
        <v>2</v>
      </c>
      <c r="C65" s="165" t="s">
        <v>402</v>
      </c>
      <c r="D65" s="152"/>
      <c r="E65" s="416"/>
      <c r="F65" s="417"/>
      <c r="G65" s="417"/>
      <c r="H65" s="417"/>
      <c r="I65" s="137" t="s">
        <v>403</v>
      </c>
      <c r="J65" s="41"/>
      <c r="K65" s="41"/>
      <c r="L65" s="41"/>
      <c r="M65" s="41"/>
      <c r="N65" s="41"/>
      <c r="O65" s="41"/>
      <c r="P65" s="41"/>
      <c r="Q65" s="38"/>
      <c r="R65" s="420"/>
      <c r="S65" s="420"/>
      <c r="T65" s="420"/>
      <c r="U65" s="420"/>
      <c r="V65" s="421"/>
      <c r="W65" s="210"/>
      <c r="X65" s="210"/>
      <c r="Y65" s="210"/>
      <c r="Z65" s="210"/>
      <c r="AA65" s="210"/>
      <c r="AB65" s="210"/>
    </row>
    <row r="66" spans="1:28" s="150" customFormat="1" ht="25.5" x14ac:dyDescent="0.2">
      <c r="A66" s="21" t="str">
        <f t="shared" si="2"/>
        <v>blank</v>
      </c>
      <c r="B66" s="22"/>
      <c r="C66" s="21" t="s">
        <v>404</v>
      </c>
      <c r="D66" s="149"/>
      <c r="E66" s="411"/>
      <c r="F66" s="415"/>
      <c r="G66" s="415"/>
      <c r="H66" s="415"/>
      <c r="I66" s="139" t="s">
        <v>406</v>
      </c>
      <c r="J66" s="39"/>
      <c r="K66" s="153"/>
      <c r="L66" s="154"/>
      <c r="M66" s="154"/>
      <c r="N66" s="154"/>
      <c r="O66" s="154"/>
      <c r="P66" s="155" t="s">
        <v>279</v>
      </c>
      <c r="Q66" s="232" t="s">
        <v>407</v>
      </c>
      <c r="R66" s="156"/>
      <c r="S66" s="157"/>
      <c r="T66" s="156"/>
      <c r="U66" s="156"/>
      <c r="V66" s="211"/>
      <c r="W66" s="212"/>
      <c r="X66" s="212"/>
      <c r="Y66" s="212"/>
      <c r="Z66" s="211"/>
      <c r="AA66" s="213"/>
      <c r="AB66" s="213"/>
    </row>
    <row r="67" spans="1:28" s="150" customFormat="1" x14ac:dyDescent="0.2">
      <c r="A67" s="21" t="str">
        <f t="shared" si="2"/>
        <v>blank</v>
      </c>
      <c r="B67" s="21">
        <v>1</v>
      </c>
      <c r="C67" s="21" t="s">
        <v>408</v>
      </c>
      <c r="D67" s="149"/>
      <c r="E67" s="411"/>
      <c r="F67" s="415"/>
      <c r="G67" s="415"/>
      <c r="H67" s="415"/>
      <c r="I67" s="140" t="s">
        <v>126</v>
      </c>
      <c r="J67" s="40"/>
      <c r="K67" s="40"/>
      <c r="L67" s="40"/>
      <c r="M67" s="40"/>
      <c r="N67" s="40"/>
      <c r="O67" s="40"/>
      <c r="P67" s="40"/>
      <c r="Q67" s="24"/>
      <c r="R67" s="415"/>
      <c r="S67" s="415"/>
      <c r="T67" s="415"/>
      <c r="U67" s="415"/>
      <c r="V67" s="415"/>
      <c r="W67" s="40"/>
      <c r="X67" s="40"/>
      <c r="Y67" s="40"/>
      <c r="Z67" s="40"/>
      <c r="AA67" s="40"/>
      <c r="AB67" s="40"/>
    </row>
    <row r="68" spans="1:28" s="150" customFormat="1" x14ac:dyDescent="0.2">
      <c r="A68" s="21" t="str">
        <f t="shared" si="2"/>
        <v>blank</v>
      </c>
      <c r="B68" s="17">
        <v>2</v>
      </c>
      <c r="C68" s="165" t="s">
        <v>409</v>
      </c>
      <c r="D68" s="152"/>
      <c r="E68" s="416"/>
      <c r="F68" s="417"/>
      <c r="G68" s="417"/>
      <c r="H68" s="417"/>
      <c r="I68" s="137" t="s">
        <v>410</v>
      </c>
      <c r="J68" s="41"/>
      <c r="K68" s="41"/>
      <c r="L68" s="41"/>
      <c r="M68" s="41"/>
      <c r="N68" s="41"/>
      <c r="O68" s="41"/>
      <c r="P68" s="41"/>
      <c r="Q68" s="38"/>
      <c r="R68" s="420"/>
      <c r="S68" s="420"/>
      <c r="T68" s="420"/>
      <c r="U68" s="420"/>
      <c r="V68" s="421"/>
      <c r="W68" s="210"/>
      <c r="X68" s="210"/>
      <c r="Y68" s="210"/>
      <c r="Z68" s="210"/>
      <c r="AA68" s="210"/>
      <c r="AB68" s="210"/>
    </row>
    <row r="69" spans="1:28" s="150" customFormat="1" x14ac:dyDescent="0.2">
      <c r="A69" s="21" t="str">
        <f t="shared" ref="A69:A100" si="3">IF(AND($B69&lt;&gt;"",$D$3="1",NOT(ISBLANK($D69))),"header",IF(AND($B69&lt;&gt;"",$D$3&lt;&gt;"1",NOT(ISBLANK($D69))),"blank",IF(AND($B69&lt;&gt;"",$C$3="01",NOT(ISBLANK($C69))),"header",IF(AND($B69&lt;&gt;"",$C$3&lt;&gt;"01",NOT(ISBLANK($C69))),"blank",IF(AND($B69&lt;&gt;"",$C$3&lt;&gt;"01",NOT(ISBLANK($C69))),"blank",IF(AND($D$3="1",ISBLANK($D69),ISBLANK($B69)),"blank",""))))))</f>
        <v>blank</v>
      </c>
      <c r="B69" s="21">
        <v>1</v>
      </c>
      <c r="C69" s="21" t="s">
        <v>411</v>
      </c>
      <c r="D69" s="149"/>
      <c r="E69" s="411"/>
      <c r="F69" s="415"/>
      <c r="G69" s="415"/>
      <c r="H69" s="415"/>
      <c r="I69" s="147" t="s">
        <v>134</v>
      </c>
      <c r="J69" s="40"/>
      <c r="K69" s="40"/>
      <c r="L69" s="40"/>
      <c r="M69" s="40"/>
      <c r="N69" s="40"/>
      <c r="O69" s="40"/>
      <c r="P69" s="40"/>
      <c r="Q69" s="24"/>
      <c r="R69" s="415"/>
      <c r="S69" s="415"/>
      <c r="T69" s="415"/>
      <c r="U69" s="415"/>
      <c r="V69" s="415"/>
      <c r="W69" s="40"/>
      <c r="X69" s="40"/>
      <c r="Y69" s="40"/>
      <c r="Z69" s="40"/>
      <c r="AA69" s="40"/>
      <c r="AB69" s="40"/>
    </row>
    <row r="70" spans="1:28" s="150" customFormat="1" x14ac:dyDescent="0.2">
      <c r="A70" s="21" t="str">
        <f t="shared" si="3"/>
        <v>blank</v>
      </c>
      <c r="B70" s="17">
        <v>2</v>
      </c>
      <c r="C70" s="165" t="s">
        <v>412</v>
      </c>
      <c r="D70" s="152"/>
      <c r="E70" s="416"/>
      <c r="F70" s="417"/>
      <c r="G70" s="417"/>
      <c r="H70" s="417"/>
      <c r="I70" s="137" t="s">
        <v>413</v>
      </c>
      <c r="J70" s="41"/>
      <c r="K70" s="41"/>
      <c r="L70" s="41"/>
      <c r="M70" s="41"/>
      <c r="N70" s="41"/>
      <c r="O70" s="41"/>
      <c r="P70" s="41"/>
      <c r="Q70" s="38"/>
      <c r="R70" s="420"/>
      <c r="S70" s="420"/>
      <c r="T70" s="420"/>
      <c r="U70" s="420"/>
      <c r="V70" s="421"/>
      <c r="W70" s="210"/>
      <c r="X70" s="210"/>
      <c r="Y70" s="210"/>
      <c r="Z70" s="210"/>
      <c r="AA70" s="210"/>
      <c r="AB70" s="210"/>
    </row>
    <row r="71" spans="1:28" s="150" customFormat="1" x14ac:dyDescent="0.2">
      <c r="A71" s="21" t="str">
        <f t="shared" si="3"/>
        <v>blank</v>
      </c>
      <c r="B71" s="17">
        <v>2</v>
      </c>
      <c r="C71" s="165" t="s">
        <v>414</v>
      </c>
      <c r="D71" s="152"/>
      <c r="E71" s="416"/>
      <c r="F71" s="417"/>
      <c r="G71" s="417"/>
      <c r="H71" s="417"/>
      <c r="I71" s="137" t="s">
        <v>415</v>
      </c>
      <c r="J71" s="41"/>
      <c r="K71" s="41"/>
      <c r="L71" s="41"/>
      <c r="M71" s="41"/>
      <c r="N71" s="41"/>
      <c r="O71" s="41"/>
      <c r="P71" s="41"/>
      <c r="Q71" s="38"/>
      <c r="R71" s="420"/>
      <c r="S71" s="420"/>
      <c r="T71" s="420"/>
      <c r="U71" s="420"/>
      <c r="V71" s="421"/>
      <c r="W71" s="210"/>
      <c r="X71" s="210"/>
      <c r="Y71" s="210"/>
      <c r="Z71" s="210"/>
      <c r="AA71" s="210"/>
      <c r="AB71" s="210"/>
    </row>
    <row r="72" spans="1:28" s="150" customFormat="1" x14ac:dyDescent="0.2">
      <c r="A72" s="21" t="str">
        <f t="shared" si="3"/>
        <v>blank</v>
      </c>
      <c r="B72" s="17">
        <v>2</v>
      </c>
      <c r="C72" s="165" t="s">
        <v>416</v>
      </c>
      <c r="D72" s="152"/>
      <c r="E72" s="416"/>
      <c r="F72" s="417"/>
      <c r="G72" s="417"/>
      <c r="H72" s="417"/>
      <c r="I72" s="137" t="s">
        <v>417</v>
      </c>
      <c r="J72" s="41"/>
      <c r="K72" s="41"/>
      <c r="L72" s="41"/>
      <c r="M72" s="41"/>
      <c r="N72" s="41"/>
      <c r="O72" s="41"/>
      <c r="P72" s="41"/>
      <c r="Q72" s="38"/>
      <c r="R72" s="420"/>
      <c r="S72" s="420"/>
      <c r="T72" s="420"/>
      <c r="U72" s="420"/>
      <c r="V72" s="421"/>
      <c r="W72" s="210"/>
      <c r="X72" s="210"/>
      <c r="Y72" s="210"/>
      <c r="Z72" s="210"/>
      <c r="AA72" s="210"/>
      <c r="AB72" s="210"/>
    </row>
    <row r="73" spans="1:28" s="150" customFormat="1" x14ac:dyDescent="0.2">
      <c r="A73" s="21" t="str">
        <f t="shared" si="3"/>
        <v>blank</v>
      </c>
      <c r="B73" s="17">
        <v>2</v>
      </c>
      <c r="C73" s="165" t="s">
        <v>418</v>
      </c>
      <c r="D73" s="152"/>
      <c r="E73" s="416"/>
      <c r="F73" s="417"/>
      <c r="G73" s="417"/>
      <c r="H73" s="417"/>
      <c r="I73" s="137" t="s">
        <v>419</v>
      </c>
      <c r="J73" s="41"/>
      <c r="K73" s="41"/>
      <c r="L73" s="41"/>
      <c r="M73" s="41"/>
      <c r="N73" s="41"/>
      <c r="O73" s="41"/>
      <c r="P73" s="41"/>
      <c r="Q73" s="38"/>
      <c r="R73" s="420"/>
      <c r="S73" s="420"/>
      <c r="T73" s="420"/>
      <c r="U73" s="420"/>
      <c r="V73" s="421"/>
      <c r="W73" s="210"/>
      <c r="X73" s="210"/>
      <c r="Y73" s="210"/>
      <c r="Z73" s="210"/>
      <c r="AA73" s="210"/>
      <c r="AB73" s="210"/>
    </row>
    <row r="74" spans="1:28" s="150" customFormat="1" x14ac:dyDescent="0.2">
      <c r="A74" s="21" t="str">
        <f t="shared" si="3"/>
        <v>blank</v>
      </c>
      <c r="B74" s="21">
        <v>1</v>
      </c>
      <c r="C74" s="21" t="s">
        <v>420</v>
      </c>
      <c r="D74" s="149"/>
      <c r="E74" s="411"/>
      <c r="F74" s="415"/>
      <c r="G74" s="415"/>
      <c r="H74" s="415"/>
      <c r="I74" s="140" t="s">
        <v>421</v>
      </c>
      <c r="J74" s="40"/>
      <c r="K74" s="40"/>
      <c r="L74" s="40"/>
      <c r="M74" s="40"/>
      <c r="N74" s="40"/>
      <c r="O74" s="40"/>
      <c r="P74" s="40"/>
      <c r="Q74" s="24"/>
      <c r="R74" s="415"/>
      <c r="S74" s="415"/>
      <c r="T74" s="415"/>
      <c r="U74" s="415"/>
      <c r="V74" s="415"/>
      <c r="W74" s="40"/>
      <c r="X74" s="40"/>
      <c r="Y74" s="40"/>
      <c r="Z74" s="40"/>
      <c r="AA74" s="40"/>
      <c r="AB74" s="40"/>
    </row>
    <row r="75" spans="1:28" s="150" customFormat="1" x14ac:dyDescent="0.2">
      <c r="A75" s="21" t="str">
        <f t="shared" si="3"/>
        <v>blank</v>
      </c>
      <c r="B75" s="17">
        <v>2</v>
      </c>
      <c r="C75" s="165" t="s">
        <v>422</v>
      </c>
      <c r="D75" s="152"/>
      <c r="E75" s="416"/>
      <c r="F75" s="417"/>
      <c r="G75" s="417"/>
      <c r="H75" s="417"/>
      <c r="I75" s="137" t="s">
        <v>423</v>
      </c>
      <c r="J75" s="41"/>
      <c r="K75" s="41"/>
      <c r="L75" s="41"/>
      <c r="M75" s="41"/>
      <c r="N75" s="41"/>
      <c r="O75" s="41"/>
      <c r="P75" s="41"/>
      <c r="Q75" s="38"/>
      <c r="R75" s="420"/>
      <c r="S75" s="420"/>
      <c r="T75" s="420"/>
      <c r="U75" s="420"/>
      <c r="V75" s="421"/>
      <c r="W75" s="210"/>
      <c r="X75" s="210"/>
      <c r="Y75" s="210"/>
      <c r="Z75" s="210"/>
      <c r="AA75" s="210"/>
      <c r="AB75" s="210"/>
    </row>
    <row r="76" spans="1:28" s="150" customFormat="1" x14ac:dyDescent="0.2">
      <c r="A76" s="21" t="str">
        <f t="shared" si="3"/>
        <v>blank</v>
      </c>
      <c r="B76" s="17">
        <v>2</v>
      </c>
      <c r="C76" s="165" t="s">
        <v>424</v>
      </c>
      <c r="D76" s="152"/>
      <c r="E76" s="416"/>
      <c r="F76" s="417"/>
      <c r="G76" s="417"/>
      <c r="H76" s="417"/>
      <c r="I76" s="137" t="s">
        <v>425</v>
      </c>
      <c r="J76" s="41"/>
      <c r="K76" s="41"/>
      <c r="L76" s="41"/>
      <c r="M76" s="41"/>
      <c r="N76" s="41"/>
      <c r="O76" s="41"/>
      <c r="P76" s="41"/>
      <c r="Q76" s="38"/>
      <c r="R76" s="420"/>
      <c r="S76" s="420"/>
      <c r="T76" s="420"/>
      <c r="U76" s="420"/>
      <c r="V76" s="421"/>
      <c r="W76" s="210"/>
      <c r="X76" s="210"/>
      <c r="Y76" s="210"/>
      <c r="Z76" s="210"/>
      <c r="AA76" s="210"/>
      <c r="AB76" s="210"/>
    </row>
    <row r="77" spans="1:28" s="150" customFormat="1" x14ac:dyDescent="0.2">
      <c r="A77" s="21" t="str">
        <f t="shared" si="3"/>
        <v>blank</v>
      </c>
      <c r="B77" s="21">
        <v>1</v>
      </c>
      <c r="C77" s="21" t="s">
        <v>426</v>
      </c>
      <c r="D77" s="149"/>
      <c r="E77" s="411"/>
      <c r="F77" s="415"/>
      <c r="G77" s="415"/>
      <c r="H77" s="415"/>
      <c r="I77" s="140" t="s">
        <v>160</v>
      </c>
      <c r="J77" s="40"/>
      <c r="K77" s="40"/>
      <c r="L77" s="40"/>
      <c r="M77" s="40"/>
      <c r="N77" s="40"/>
      <c r="O77" s="40"/>
      <c r="P77" s="40"/>
      <c r="Q77" s="24"/>
      <c r="R77" s="415"/>
      <c r="S77" s="415"/>
      <c r="T77" s="415"/>
      <c r="U77" s="415"/>
      <c r="V77" s="415"/>
      <c r="W77" s="40"/>
      <c r="X77" s="40"/>
      <c r="Y77" s="40"/>
      <c r="Z77" s="40"/>
      <c r="AA77" s="40"/>
      <c r="AB77" s="40"/>
    </row>
    <row r="78" spans="1:28" s="150" customFormat="1" x14ac:dyDescent="0.2">
      <c r="A78" s="21" t="str">
        <f t="shared" si="3"/>
        <v>blank</v>
      </c>
      <c r="B78" s="17">
        <v>2</v>
      </c>
      <c r="C78" s="165" t="s">
        <v>427</v>
      </c>
      <c r="D78" s="152"/>
      <c r="E78" s="416"/>
      <c r="F78" s="417"/>
      <c r="G78" s="417"/>
      <c r="H78" s="417"/>
      <c r="I78" s="137" t="s">
        <v>428</v>
      </c>
      <c r="J78" s="41"/>
      <c r="K78" s="41"/>
      <c r="L78" s="41"/>
      <c r="M78" s="41"/>
      <c r="N78" s="41"/>
      <c r="O78" s="41"/>
      <c r="P78" s="41"/>
      <c r="Q78" s="38"/>
      <c r="R78" s="420"/>
      <c r="S78" s="420"/>
      <c r="T78" s="420"/>
      <c r="U78" s="420"/>
      <c r="V78" s="421"/>
      <c r="W78" s="210"/>
      <c r="X78" s="210"/>
      <c r="Y78" s="210"/>
      <c r="Z78" s="210"/>
      <c r="AA78" s="210"/>
      <c r="AB78" s="210"/>
    </row>
    <row r="79" spans="1:28" s="150" customFormat="1" x14ac:dyDescent="0.2">
      <c r="A79" s="21" t="str">
        <f t="shared" si="3"/>
        <v>blank</v>
      </c>
      <c r="B79" s="17">
        <v>2</v>
      </c>
      <c r="C79" s="165" t="s">
        <v>429</v>
      </c>
      <c r="D79" s="152"/>
      <c r="E79" s="416"/>
      <c r="F79" s="417"/>
      <c r="G79" s="417"/>
      <c r="H79" s="417"/>
      <c r="I79" s="137" t="s">
        <v>70</v>
      </c>
      <c r="J79" s="41"/>
      <c r="K79" s="41"/>
      <c r="L79" s="41"/>
      <c r="M79" s="41"/>
      <c r="N79" s="41"/>
      <c r="O79" s="41"/>
      <c r="P79" s="41"/>
      <c r="Q79" s="38"/>
      <c r="R79" s="420"/>
      <c r="S79" s="420"/>
      <c r="T79" s="420"/>
      <c r="U79" s="420"/>
      <c r="V79" s="421"/>
      <c r="W79" s="210"/>
      <c r="X79" s="210"/>
      <c r="Y79" s="210"/>
      <c r="Z79" s="210"/>
      <c r="AA79" s="210"/>
      <c r="AB79" s="210"/>
    </row>
    <row r="80" spans="1:28" s="150" customFormat="1" x14ac:dyDescent="0.2">
      <c r="A80" s="21" t="str">
        <f t="shared" si="3"/>
        <v>blank</v>
      </c>
      <c r="B80" s="17">
        <v>2</v>
      </c>
      <c r="C80" s="165" t="s">
        <v>430</v>
      </c>
      <c r="D80" s="152"/>
      <c r="E80" s="416"/>
      <c r="F80" s="417"/>
      <c r="G80" s="417"/>
      <c r="H80" s="417"/>
      <c r="I80" s="137" t="s">
        <v>431</v>
      </c>
      <c r="J80" s="41"/>
      <c r="K80" s="41"/>
      <c r="L80" s="41"/>
      <c r="M80" s="41"/>
      <c r="N80" s="41"/>
      <c r="O80" s="41"/>
      <c r="P80" s="41"/>
      <c r="Q80" s="38"/>
      <c r="R80" s="420"/>
      <c r="S80" s="420"/>
      <c r="T80" s="420"/>
      <c r="U80" s="420"/>
      <c r="V80" s="421"/>
      <c r="W80" s="210"/>
      <c r="X80" s="210"/>
      <c r="Y80" s="210"/>
      <c r="Z80" s="210"/>
      <c r="AA80" s="210"/>
      <c r="AB80" s="210"/>
    </row>
    <row r="81" spans="1:28" s="150" customFormat="1" ht="25.5" x14ac:dyDescent="0.2">
      <c r="A81" s="21" t="str">
        <f t="shared" si="3"/>
        <v>blank</v>
      </c>
      <c r="B81" s="22"/>
      <c r="C81" s="21" t="s">
        <v>432</v>
      </c>
      <c r="D81" s="21"/>
      <c r="E81" s="411"/>
      <c r="F81" s="415"/>
      <c r="G81" s="415"/>
      <c r="H81" s="415"/>
      <c r="I81" s="139" t="s">
        <v>433</v>
      </c>
      <c r="J81" s="39"/>
      <c r="K81" s="153"/>
      <c r="L81" s="154"/>
      <c r="M81" s="154"/>
      <c r="N81" s="154"/>
      <c r="O81" s="154"/>
      <c r="P81" s="155"/>
      <c r="Q81" s="232" t="s">
        <v>434</v>
      </c>
      <c r="R81" s="27"/>
      <c r="S81" s="28"/>
      <c r="T81" s="27"/>
      <c r="U81" s="27"/>
      <c r="V81" s="198"/>
      <c r="W81" s="208"/>
      <c r="X81" s="208"/>
      <c r="Y81" s="208"/>
      <c r="Z81" s="198"/>
      <c r="AA81" s="209"/>
      <c r="AB81" s="209"/>
    </row>
    <row r="82" spans="1:28" s="150" customFormat="1" x14ac:dyDescent="0.2">
      <c r="A82" s="21" t="str">
        <f t="shared" si="3"/>
        <v>blank</v>
      </c>
      <c r="B82" s="17">
        <v>2</v>
      </c>
      <c r="C82" s="165" t="s">
        <v>435</v>
      </c>
      <c r="D82" s="152"/>
      <c r="E82" s="416"/>
      <c r="F82" s="417"/>
      <c r="G82" s="417"/>
      <c r="H82" s="417"/>
      <c r="I82" s="137" t="s">
        <v>436</v>
      </c>
      <c r="J82" s="41"/>
      <c r="K82" s="41"/>
      <c r="L82" s="41"/>
      <c r="M82" s="41"/>
      <c r="N82" s="41"/>
      <c r="O82" s="41"/>
      <c r="P82" s="41"/>
      <c r="Q82" s="38"/>
      <c r="R82" s="420"/>
      <c r="S82" s="420"/>
      <c r="T82" s="420"/>
      <c r="U82" s="420"/>
      <c r="V82" s="421"/>
      <c r="W82" s="210"/>
      <c r="X82" s="210"/>
      <c r="Y82" s="210"/>
      <c r="Z82" s="210"/>
      <c r="AA82" s="210"/>
      <c r="AB82" s="210"/>
    </row>
    <row r="83" spans="1:28" s="150" customFormat="1" x14ac:dyDescent="0.2">
      <c r="A83" s="21" t="str">
        <f t="shared" si="3"/>
        <v>blank</v>
      </c>
      <c r="B83" s="21">
        <v>1</v>
      </c>
      <c r="C83" s="21" t="s">
        <v>437</v>
      </c>
      <c r="D83" s="149"/>
      <c r="E83" s="411"/>
      <c r="F83" s="415"/>
      <c r="G83" s="415"/>
      <c r="H83" s="415"/>
      <c r="I83" s="140" t="s">
        <v>1366</v>
      </c>
      <c r="J83" s="40"/>
      <c r="K83" s="40"/>
      <c r="L83" s="40"/>
      <c r="M83" s="40"/>
      <c r="N83" s="40"/>
      <c r="O83" s="40"/>
      <c r="P83" s="40"/>
      <c r="Q83" s="24"/>
      <c r="R83" s="415"/>
      <c r="S83" s="415"/>
      <c r="T83" s="415"/>
      <c r="U83" s="415"/>
      <c r="V83" s="415"/>
      <c r="W83" s="40"/>
      <c r="X83" s="40"/>
      <c r="Y83" s="40"/>
      <c r="Z83" s="40"/>
      <c r="AA83" s="40"/>
      <c r="AB83" s="40"/>
    </row>
    <row r="84" spans="1:28" s="150" customFormat="1" x14ac:dyDescent="0.2">
      <c r="A84" s="21" t="str">
        <f t="shared" si="3"/>
        <v>blank</v>
      </c>
      <c r="B84" s="17">
        <v>2</v>
      </c>
      <c r="C84" s="165" t="s">
        <v>438</v>
      </c>
      <c r="D84" s="152"/>
      <c r="E84" s="416"/>
      <c r="F84" s="417"/>
      <c r="G84" s="417"/>
      <c r="H84" s="417"/>
      <c r="I84" s="137" t="s">
        <v>439</v>
      </c>
      <c r="J84" s="41"/>
      <c r="K84" s="41"/>
      <c r="L84" s="41"/>
      <c r="M84" s="41"/>
      <c r="N84" s="41"/>
      <c r="O84" s="41"/>
      <c r="P84" s="41"/>
      <c r="Q84" s="38"/>
      <c r="R84" s="420"/>
      <c r="S84" s="420"/>
      <c r="T84" s="420"/>
      <c r="U84" s="420"/>
      <c r="V84" s="421"/>
      <c r="W84" s="210"/>
      <c r="X84" s="210"/>
      <c r="Y84" s="210"/>
      <c r="Z84" s="210"/>
      <c r="AA84" s="210"/>
      <c r="AB84" s="210"/>
    </row>
    <row r="85" spans="1:28" s="150" customFormat="1" x14ac:dyDescent="0.2">
      <c r="A85" s="21" t="str">
        <f t="shared" si="3"/>
        <v>blank</v>
      </c>
      <c r="B85" s="17">
        <v>2</v>
      </c>
      <c r="C85" s="165" t="s">
        <v>440</v>
      </c>
      <c r="D85" s="152"/>
      <c r="E85" s="416"/>
      <c r="F85" s="417"/>
      <c r="G85" s="417"/>
      <c r="H85" s="417"/>
      <c r="I85" s="137" t="s">
        <v>441</v>
      </c>
      <c r="J85" s="41"/>
      <c r="K85" s="41"/>
      <c r="L85" s="41"/>
      <c r="M85" s="41"/>
      <c r="N85" s="41"/>
      <c r="O85" s="41"/>
      <c r="P85" s="41"/>
      <c r="Q85" s="38"/>
      <c r="R85" s="420"/>
      <c r="S85" s="420"/>
      <c r="T85" s="420"/>
      <c r="U85" s="420"/>
      <c r="V85" s="421"/>
      <c r="W85" s="210"/>
      <c r="X85" s="210"/>
      <c r="Y85" s="210"/>
      <c r="Z85" s="210"/>
      <c r="AA85" s="210"/>
      <c r="AB85" s="210"/>
    </row>
    <row r="86" spans="1:28" s="150" customFormat="1" x14ac:dyDescent="0.2">
      <c r="A86" s="21" t="str">
        <f t="shared" si="3"/>
        <v>blank</v>
      </c>
      <c r="B86" s="17">
        <v>2</v>
      </c>
      <c r="C86" s="165" t="s">
        <v>442</v>
      </c>
      <c r="D86" s="152"/>
      <c r="E86" s="416"/>
      <c r="F86" s="417"/>
      <c r="G86" s="417"/>
      <c r="H86" s="417"/>
      <c r="I86" s="137" t="s">
        <v>443</v>
      </c>
      <c r="J86" s="41"/>
      <c r="K86" s="41"/>
      <c r="L86" s="41"/>
      <c r="M86" s="41"/>
      <c r="N86" s="41"/>
      <c r="O86" s="41"/>
      <c r="P86" s="41"/>
      <c r="Q86" s="38"/>
      <c r="R86" s="420"/>
      <c r="S86" s="420"/>
      <c r="T86" s="420"/>
      <c r="U86" s="420"/>
      <c r="V86" s="421"/>
      <c r="W86" s="210"/>
      <c r="X86" s="210"/>
      <c r="Y86" s="210"/>
      <c r="Z86" s="210"/>
      <c r="AA86" s="210"/>
      <c r="AB86" s="210"/>
    </row>
    <row r="87" spans="1:28" s="151" customFormat="1" ht="25.5" x14ac:dyDescent="0.2">
      <c r="A87" s="21" t="str">
        <f t="shared" si="3"/>
        <v>blank</v>
      </c>
      <c r="B87" s="22"/>
      <c r="C87" s="21" t="s">
        <v>444</v>
      </c>
      <c r="D87" s="158"/>
      <c r="E87" s="411"/>
      <c r="F87" s="415"/>
      <c r="G87" s="415"/>
      <c r="H87" s="415"/>
      <c r="I87" s="139" t="s">
        <v>445</v>
      </c>
      <c r="J87" s="39"/>
      <c r="K87" s="153"/>
      <c r="L87" s="154"/>
      <c r="M87" s="154"/>
      <c r="N87" s="154"/>
      <c r="O87" s="154"/>
      <c r="P87" s="155" t="s">
        <v>279</v>
      </c>
      <c r="Q87" s="232" t="s">
        <v>446</v>
      </c>
      <c r="R87" s="156"/>
      <c r="S87" s="157"/>
      <c r="T87" s="156"/>
      <c r="U87" s="156"/>
      <c r="V87" s="211"/>
      <c r="W87" s="212"/>
      <c r="X87" s="212"/>
      <c r="Y87" s="212"/>
      <c r="Z87" s="211"/>
      <c r="AA87" s="213"/>
      <c r="AB87" s="213"/>
    </row>
    <row r="88" spans="1:28" s="150" customFormat="1" x14ac:dyDescent="0.2">
      <c r="A88" s="21" t="str">
        <f t="shared" si="3"/>
        <v>blank</v>
      </c>
      <c r="B88" s="17">
        <v>2</v>
      </c>
      <c r="C88" s="165" t="s">
        <v>447</v>
      </c>
      <c r="D88" s="152"/>
      <c r="E88" s="416"/>
      <c r="F88" s="417"/>
      <c r="G88" s="417"/>
      <c r="H88" s="417"/>
      <c r="I88" s="137" t="s">
        <v>448</v>
      </c>
      <c r="J88" s="41"/>
      <c r="K88" s="41"/>
      <c r="L88" s="41"/>
      <c r="M88" s="41"/>
      <c r="N88" s="41"/>
      <c r="O88" s="41"/>
      <c r="P88" s="41"/>
      <c r="Q88" s="38"/>
      <c r="R88" s="420"/>
      <c r="S88" s="420"/>
      <c r="T88" s="420"/>
      <c r="U88" s="420"/>
      <c r="V88" s="421"/>
      <c r="W88" s="210"/>
      <c r="X88" s="210"/>
      <c r="Y88" s="210"/>
      <c r="Z88" s="210"/>
      <c r="AA88" s="210"/>
      <c r="AB88" s="210"/>
    </row>
    <row r="89" spans="1:28" s="151" customFormat="1" ht="25.5" x14ac:dyDescent="0.2">
      <c r="A89" s="21" t="str">
        <f t="shared" si="3"/>
        <v>blank</v>
      </c>
      <c r="B89" s="22"/>
      <c r="C89" s="21" t="s">
        <v>449</v>
      </c>
      <c r="D89" s="149"/>
      <c r="E89" s="411"/>
      <c r="F89" s="415"/>
      <c r="G89" s="415"/>
      <c r="H89" s="415"/>
      <c r="I89" s="139" t="s">
        <v>450</v>
      </c>
      <c r="J89" s="39"/>
      <c r="K89" s="153"/>
      <c r="L89" s="154"/>
      <c r="M89" s="154"/>
      <c r="N89" s="154"/>
      <c r="O89" s="154"/>
      <c r="P89" s="155" t="s">
        <v>250</v>
      </c>
      <c r="Q89" s="232" t="s">
        <v>451</v>
      </c>
      <c r="R89" s="156"/>
      <c r="S89" s="157"/>
      <c r="T89" s="156"/>
      <c r="U89" s="156"/>
      <c r="V89" s="211"/>
      <c r="W89" s="212"/>
      <c r="X89" s="212"/>
      <c r="Y89" s="212"/>
      <c r="Z89" s="211"/>
      <c r="AA89" s="213"/>
      <c r="AB89" s="213"/>
    </row>
    <row r="90" spans="1:28" s="150" customFormat="1" x14ac:dyDescent="0.2">
      <c r="A90" s="21" t="str">
        <f t="shared" si="3"/>
        <v>blank</v>
      </c>
      <c r="B90" s="17">
        <v>2</v>
      </c>
      <c r="C90" s="165" t="s">
        <v>452</v>
      </c>
      <c r="D90" s="152"/>
      <c r="E90" s="416"/>
      <c r="F90" s="417"/>
      <c r="G90" s="417"/>
      <c r="H90" s="417"/>
      <c r="I90" s="137" t="s">
        <v>453</v>
      </c>
      <c r="J90" s="41"/>
      <c r="K90" s="41"/>
      <c r="L90" s="41"/>
      <c r="M90" s="41"/>
      <c r="N90" s="41"/>
      <c r="O90" s="41"/>
      <c r="P90" s="41"/>
      <c r="Q90" s="38"/>
      <c r="R90" s="420"/>
      <c r="S90" s="420"/>
      <c r="T90" s="420"/>
      <c r="U90" s="420"/>
      <c r="V90" s="421"/>
      <c r="W90" s="210"/>
      <c r="X90" s="210"/>
      <c r="Y90" s="210"/>
      <c r="Z90" s="210"/>
      <c r="AA90" s="210"/>
      <c r="AB90" s="210"/>
    </row>
    <row r="91" spans="1:28" s="151" customFormat="1" x14ac:dyDescent="0.2">
      <c r="A91" s="21" t="str">
        <f t="shared" si="3"/>
        <v>blank</v>
      </c>
      <c r="B91" s="17">
        <v>2</v>
      </c>
      <c r="C91" s="165" t="s">
        <v>454</v>
      </c>
      <c r="D91" s="152"/>
      <c r="E91" s="416"/>
      <c r="F91" s="417"/>
      <c r="G91" s="417"/>
      <c r="H91" s="417"/>
      <c r="I91" s="137" t="s">
        <v>455</v>
      </c>
      <c r="J91" s="41"/>
      <c r="K91" s="41"/>
      <c r="L91" s="41"/>
      <c r="M91" s="41"/>
      <c r="N91" s="41"/>
      <c r="O91" s="41"/>
      <c r="P91" s="41"/>
      <c r="Q91" s="38"/>
      <c r="R91" s="420"/>
      <c r="S91" s="420"/>
      <c r="T91" s="420"/>
      <c r="U91" s="420"/>
      <c r="V91" s="421"/>
      <c r="W91" s="210"/>
      <c r="X91" s="210"/>
      <c r="Y91" s="210"/>
      <c r="Z91" s="210"/>
      <c r="AA91" s="210"/>
      <c r="AB91" s="210"/>
    </row>
    <row r="92" spans="1:28" s="150" customFormat="1" x14ac:dyDescent="0.2">
      <c r="A92" s="21" t="str">
        <f t="shared" si="3"/>
        <v>blank</v>
      </c>
      <c r="B92" s="21">
        <v>1</v>
      </c>
      <c r="C92" s="21" t="s">
        <v>456</v>
      </c>
      <c r="D92" s="149"/>
      <c r="E92" s="411"/>
      <c r="F92" s="415"/>
      <c r="G92" s="415"/>
      <c r="H92" s="415"/>
      <c r="I92" s="140" t="s">
        <v>291</v>
      </c>
      <c r="J92" s="40"/>
      <c r="K92" s="40"/>
      <c r="L92" s="40"/>
      <c r="M92" s="40"/>
      <c r="N92" s="40"/>
      <c r="O92" s="40"/>
      <c r="P92" s="40"/>
      <c r="Q92" s="24"/>
      <c r="R92" s="415"/>
      <c r="S92" s="415"/>
      <c r="T92" s="415"/>
      <c r="U92" s="415"/>
      <c r="V92" s="415"/>
      <c r="W92" s="40"/>
      <c r="X92" s="40"/>
      <c r="Y92" s="40"/>
      <c r="Z92" s="40"/>
      <c r="AA92" s="40"/>
      <c r="AB92" s="40"/>
    </row>
    <row r="93" spans="1:28" s="151" customFormat="1" x14ac:dyDescent="0.2">
      <c r="A93" s="21" t="str">
        <f t="shared" si="3"/>
        <v>blank</v>
      </c>
      <c r="B93" s="17">
        <v>2</v>
      </c>
      <c r="C93" s="165" t="s">
        <v>457</v>
      </c>
      <c r="D93" s="152"/>
      <c r="E93" s="416"/>
      <c r="F93" s="417"/>
      <c r="G93" s="417"/>
      <c r="H93" s="417"/>
      <c r="I93" s="137" t="s">
        <v>458</v>
      </c>
      <c r="J93" s="41"/>
      <c r="K93" s="41"/>
      <c r="L93" s="41"/>
      <c r="M93" s="41"/>
      <c r="N93" s="41"/>
      <c r="O93" s="41"/>
      <c r="P93" s="41"/>
      <c r="Q93" s="38"/>
      <c r="R93" s="420"/>
      <c r="S93" s="420"/>
      <c r="T93" s="420"/>
      <c r="U93" s="420"/>
      <c r="V93" s="421"/>
      <c r="W93" s="210"/>
      <c r="X93" s="210"/>
      <c r="Y93" s="210"/>
      <c r="Z93" s="210"/>
      <c r="AA93" s="210"/>
      <c r="AB93" s="210"/>
    </row>
    <row r="94" spans="1:28" s="150" customFormat="1" x14ac:dyDescent="0.2">
      <c r="A94" s="21" t="str">
        <f t="shared" si="3"/>
        <v>blank</v>
      </c>
      <c r="B94" s="21">
        <v>1</v>
      </c>
      <c r="C94" s="21" t="s">
        <v>459</v>
      </c>
      <c r="D94" s="149"/>
      <c r="E94" s="411"/>
      <c r="F94" s="415"/>
      <c r="G94" s="415"/>
      <c r="H94" s="415"/>
      <c r="I94" s="147" t="s">
        <v>460</v>
      </c>
      <c r="J94" s="40"/>
      <c r="K94" s="40"/>
      <c r="L94" s="40"/>
      <c r="M94" s="40"/>
      <c r="N94" s="40"/>
      <c r="O94" s="40"/>
      <c r="P94" s="40"/>
      <c r="Q94" s="24"/>
      <c r="R94" s="415"/>
      <c r="S94" s="415"/>
      <c r="T94" s="415"/>
      <c r="U94" s="415"/>
      <c r="V94" s="415"/>
      <c r="W94" s="40"/>
      <c r="X94" s="40"/>
      <c r="Y94" s="40"/>
      <c r="Z94" s="40"/>
      <c r="AA94" s="40"/>
      <c r="AB94" s="40"/>
    </row>
    <row r="95" spans="1:28" s="151" customFormat="1" x14ac:dyDescent="0.2">
      <c r="A95" s="21" t="str">
        <f t="shared" si="3"/>
        <v>blank</v>
      </c>
      <c r="B95" s="17">
        <v>2</v>
      </c>
      <c r="C95" s="165" t="s">
        <v>461</v>
      </c>
      <c r="D95" s="152"/>
      <c r="E95" s="416"/>
      <c r="F95" s="417"/>
      <c r="G95" s="417"/>
      <c r="H95" s="417"/>
      <c r="I95" s="137" t="s">
        <v>94</v>
      </c>
      <c r="J95" s="41"/>
      <c r="K95" s="41"/>
      <c r="L95" s="41"/>
      <c r="M95" s="41"/>
      <c r="N95" s="41"/>
      <c r="O95" s="41"/>
      <c r="P95" s="41"/>
      <c r="Q95" s="38"/>
      <c r="R95" s="420"/>
      <c r="S95" s="420"/>
      <c r="T95" s="420"/>
      <c r="U95" s="420"/>
      <c r="V95" s="421"/>
      <c r="W95" s="210"/>
      <c r="X95" s="210"/>
      <c r="Y95" s="210"/>
      <c r="Z95" s="210"/>
      <c r="AA95" s="210"/>
      <c r="AB95" s="210"/>
    </row>
    <row r="96" spans="1:28" s="150" customFormat="1" x14ac:dyDescent="0.2">
      <c r="A96" s="21" t="str">
        <f t="shared" si="3"/>
        <v>blank</v>
      </c>
      <c r="B96" s="17">
        <v>2</v>
      </c>
      <c r="C96" s="165" t="s">
        <v>462</v>
      </c>
      <c r="D96" s="152"/>
      <c r="E96" s="416"/>
      <c r="F96" s="417"/>
      <c r="G96" s="417"/>
      <c r="H96" s="417"/>
      <c r="I96" s="137" t="s">
        <v>463</v>
      </c>
      <c r="J96" s="41"/>
      <c r="K96" s="41"/>
      <c r="L96" s="41"/>
      <c r="M96" s="41"/>
      <c r="N96" s="41"/>
      <c r="O96" s="41"/>
      <c r="P96" s="41"/>
      <c r="Q96" s="38"/>
      <c r="R96" s="420"/>
      <c r="S96" s="420"/>
      <c r="T96" s="420"/>
      <c r="U96" s="420"/>
      <c r="V96" s="421"/>
      <c r="W96" s="210"/>
      <c r="X96" s="210"/>
      <c r="Y96" s="210"/>
      <c r="Z96" s="210"/>
      <c r="AA96" s="210"/>
      <c r="AB96" s="210"/>
    </row>
    <row r="97" spans="1:28" s="151" customFormat="1" ht="25.5" x14ac:dyDescent="0.2">
      <c r="A97" s="21" t="str">
        <f t="shared" si="3"/>
        <v>blank</v>
      </c>
      <c r="B97" s="22"/>
      <c r="C97" s="21" t="s">
        <v>464</v>
      </c>
      <c r="D97" s="149"/>
      <c r="E97" s="411"/>
      <c r="F97" s="415"/>
      <c r="G97" s="415"/>
      <c r="H97" s="415"/>
      <c r="I97" s="139" t="s">
        <v>465</v>
      </c>
      <c r="J97" s="39"/>
      <c r="K97" s="40"/>
      <c r="L97" s="154"/>
      <c r="M97" s="154"/>
      <c r="N97" s="154"/>
      <c r="O97" s="154"/>
      <c r="P97" s="155" t="s">
        <v>279</v>
      </c>
      <c r="Q97" s="232" t="s">
        <v>466</v>
      </c>
      <c r="R97" s="156"/>
      <c r="S97" s="157"/>
      <c r="T97" s="156"/>
      <c r="U97" s="156"/>
      <c r="V97" s="211"/>
      <c r="W97" s="212"/>
      <c r="X97" s="212"/>
      <c r="Y97" s="212"/>
      <c r="Z97" s="211"/>
      <c r="AA97" s="213"/>
      <c r="AB97" s="213"/>
    </row>
    <row r="98" spans="1:28" s="150" customFormat="1" x14ac:dyDescent="0.2">
      <c r="A98" s="21" t="str">
        <f t="shared" si="3"/>
        <v>blank</v>
      </c>
      <c r="B98" s="17">
        <v>2</v>
      </c>
      <c r="C98" s="165" t="s">
        <v>467</v>
      </c>
      <c r="D98" s="152"/>
      <c r="E98" s="416"/>
      <c r="F98" s="417"/>
      <c r="G98" s="417"/>
      <c r="H98" s="417"/>
      <c r="I98" s="137" t="s">
        <v>468</v>
      </c>
      <c r="J98" s="41"/>
      <c r="K98" s="41"/>
      <c r="L98" s="41"/>
      <c r="M98" s="41"/>
      <c r="N98" s="41"/>
      <c r="O98" s="41"/>
      <c r="P98" s="41"/>
      <c r="Q98" s="38"/>
      <c r="R98" s="420"/>
      <c r="S98" s="420"/>
      <c r="T98" s="420"/>
      <c r="U98" s="420"/>
      <c r="V98" s="421"/>
      <c r="W98" s="210"/>
      <c r="X98" s="210"/>
      <c r="Y98" s="210"/>
      <c r="Z98" s="210"/>
      <c r="AA98" s="210"/>
      <c r="AB98" s="210"/>
    </row>
    <row r="99" spans="1:28" s="151" customFormat="1" ht="25.5" x14ac:dyDescent="0.2">
      <c r="A99" s="21" t="str">
        <f t="shared" si="3"/>
        <v>blank</v>
      </c>
      <c r="B99" s="22"/>
      <c r="C99" s="21" t="s">
        <v>469</v>
      </c>
      <c r="D99" s="149"/>
      <c r="E99" s="411"/>
      <c r="F99" s="415"/>
      <c r="G99" s="415"/>
      <c r="H99" s="415"/>
      <c r="I99" s="139" t="s">
        <v>470</v>
      </c>
      <c r="J99" s="39"/>
      <c r="K99" s="40"/>
      <c r="L99" s="154"/>
      <c r="M99" s="154"/>
      <c r="N99" s="154"/>
      <c r="O99" s="154"/>
      <c r="P99" s="155" t="s">
        <v>279</v>
      </c>
      <c r="Q99" s="232" t="s">
        <v>471</v>
      </c>
      <c r="R99" s="156"/>
      <c r="S99" s="157"/>
      <c r="T99" s="156"/>
      <c r="U99" s="156"/>
      <c r="V99" s="211"/>
      <c r="W99" s="212"/>
      <c r="X99" s="212"/>
      <c r="Y99" s="212"/>
      <c r="Z99" s="211"/>
      <c r="AA99" s="213"/>
      <c r="AB99" s="213"/>
    </row>
    <row r="100" spans="1:28" s="150" customFormat="1" x14ac:dyDescent="0.2">
      <c r="A100" s="21" t="str">
        <f t="shared" si="3"/>
        <v>blank</v>
      </c>
      <c r="B100" s="17">
        <v>2</v>
      </c>
      <c r="C100" s="165" t="s">
        <v>472</v>
      </c>
      <c r="D100" s="152"/>
      <c r="E100" s="416"/>
      <c r="F100" s="417"/>
      <c r="G100" s="417"/>
      <c r="H100" s="417"/>
      <c r="I100" s="137" t="s">
        <v>473</v>
      </c>
      <c r="J100" s="41"/>
      <c r="K100" s="41"/>
      <c r="L100" s="41"/>
      <c r="M100" s="41"/>
      <c r="N100" s="41"/>
      <c r="O100" s="41"/>
      <c r="P100" s="41"/>
      <c r="Q100" s="38"/>
      <c r="R100" s="420"/>
      <c r="S100" s="420"/>
      <c r="T100" s="420"/>
      <c r="U100" s="420"/>
      <c r="V100" s="421"/>
      <c r="W100" s="210"/>
      <c r="X100" s="210"/>
      <c r="Y100" s="210"/>
      <c r="Z100" s="210"/>
      <c r="AA100" s="210"/>
      <c r="AB100" s="210"/>
    </row>
    <row r="101" spans="1:28" s="151" customFormat="1" x14ac:dyDescent="0.2">
      <c r="A101" s="21" t="str">
        <f t="shared" ref="A101:A132" si="4">IF(AND($B101&lt;&gt;"",$D$3="1",NOT(ISBLANK($D101))),"header",IF(AND($B101&lt;&gt;"",$D$3&lt;&gt;"1",NOT(ISBLANK($D101))),"blank",IF(AND($B101&lt;&gt;"",$C$3="01",NOT(ISBLANK($C101))),"header",IF(AND($B101&lt;&gt;"",$C$3&lt;&gt;"01",NOT(ISBLANK($C101))),"blank",IF(AND($B101&lt;&gt;"",$C$3&lt;&gt;"01",NOT(ISBLANK($C101))),"blank",IF(AND($D$3="1",ISBLANK($D101),ISBLANK($B101)),"blank",""))))))</f>
        <v>blank</v>
      </c>
      <c r="B101" s="21">
        <v>1</v>
      </c>
      <c r="C101" s="21" t="s">
        <v>474</v>
      </c>
      <c r="D101" s="149"/>
      <c r="E101" s="411"/>
      <c r="F101" s="415"/>
      <c r="G101" s="415"/>
      <c r="H101" s="415"/>
      <c r="I101" s="140" t="s">
        <v>308</v>
      </c>
      <c r="J101" s="40"/>
      <c r="K101" s="40"/>
      <c r="L101" s="40"/>
      <c r="M101" s="40"/>
      <c r="N101" s="40"/>
      <c r="O101" s="40"/>
      <c r="P101" s="40"/>
      <c r="Q101" s="24"/>
      <c r="R101" s="415"/>
      <c r="S101" s="415"/>
      <c r="T101" s="415"/>
      <c r="U101" s="415"/>
      <c r="V101" s="415"/>
      <c r="W101" s="40"/>
      <c r="X101" s="40"/>
      <c r="Y101" s="40"/>
      <c r="Z101" s="40"/>
      <c r="AA101" s="40"/>
      <c r="AB101" s="40"/>
    </row>
    <row r="102" spans="1:28" s="150" customFormat="1" x14ac:dyDescent="0.2">
      <c r="A102" s="21" t="str">
        <f t="shared" si="4"/>
        <v>blank</v>
      </c>
      <c r="B102" s="17">
        <v>2</v>
      </c>
      <c r="C102" s="165" t="s">
        <v>475</v>
      </c>
      <c r="D102" s="152"/>
      <c r="E102" s="416"/>
      <c r="F102" s="417"/>
      <c r="G102" s="417"/>
      <c r="H102" s="417"/>
      <c r="I102" s="137" t="s">
        <v>476</v>
      </c>
      <c r="J102" s="41"/>
      <c r="K102" s="41"/>
      <c r="L102" s="41"/>
      <c r="M102" s="41"/>
      <c r="N102" s="41"/>
      <c r="O102" s="41"/>
      <c r="P102" s="41"/>
      <c r="Q102" s="38"/>
      <c r="R102" s="420"/>
      <c r="S102" s="420"/>
      <c r="T102" s="420"/>
      <c r="U102" s="420"/>
      <c r="V102" s="421"/>
      <c r="W102" s="210"/>
      <c r="X102" s="210"/>
      <c r="Y102" s="210"/>
      <c r="Z102" s="210"/>
      <c r="AA102" s="210"/>
      <c r="AB102" s="210"/>
    </row>
    <row r="103" spans="1:28" s="150" customFormat="1" x14ac:dyDescent="0.2">
      <c r="A103" s="21" t="str">
        <f t="shared" si="4"/>
        <v>blank</v>
      </c>
      <c r="B103" s="17">
        <v>2</v>
      </c>
      <c r="C103" s="165" t="s">
        <v>477</v>
      </c>
      <c r="D103" s="152"/>
      <c r="E103" s="416"/>
      <c r="F103" s="417"/>
      <c r="G103" s="417"/>
      <c r="H103" s="417"/>
      <c r="I103" s="137" t="s">
        <v>478</v>
      </c>
      <c r="J103" s="41"/>
      <c r="K103" s="41"/>
      <c r="L103" s="41"/>
      <c r="M103" s="41"/>
      <c r="N103" s="41"/>
      <c r="O103" s="41"/>
      <c r="P103" s="41"/>
      <c r="Q103" s="38"/>
      <c r="R103" s="420"/>
      <c r="S103" s="420"/>
      <c r="T103" s="420"/>
      <c r="U103" s="420"/>
      <c r="V103" s="421"/>
      <c r="W103" s="210"/>
      <c r="X103" s="210"/>
      <c r="Y103" s="210"/>
      <c r="Z103" s="210"/>
      <c r="AA103" s="210"/>
      <c r="AB103" s="210"/>
    </row>
    <row r="104" spans="1:28" s="151" customFormat="1" x14ac:dyDescent="0.2">
      <c r="A104" s="21" t="str">
        <f t="shared" si="4"/>
        <v>blank</v>
      </c>
      <c r="B104" s="17">
        <v>2</v>
      </c>
      <c r="C104" s="165" t="s">
        <v>479</v>
      </c>
      <c r="D104" s="152"/>
      <c r="E104" s="416"/>
      <c r="F104" s="417"/>
      <c r="G104" s="417"/>
      <c r="H104" s="417"/>
      <c r="I104" s="137" t="s">
        <v>480</v>
      </c>
      <c r="J104" s="41"/>
      <c r="K104" s="41"/>
      <c r="L104" s="41"/>
      <c r="M104" s="41"/>
      <c r="N104" s="41"/>
      <c r="O104" s="41"/>
      <c r="P104" s="41"/>
      <c r="Q104" s="38"/>
      <c r="R104" s="420"/>
      <c r="S104" s="420"/>
      <c r="T104" s="420"/>
      <c r="U104" s="420"/>
      <c r="V104" s="421"/>
      <c r="W104" s="210"/>
      <c r="X104" s="210"/>
      <c r="Y104" s="210"/>
      <c r="Z104" s="210"/>
      <c r="AA104" s="210"/>
      <c r="AB104" s="210"/>
    </row>
    <row r="105" spans="1:28" s="150" customFormat="1" x14ac:dyDescent="0.2">
      <c r="A105" s="21" t="str">
        <f t="shared" si="4"/>
        <v>blank</v>
      </c>
      <c r="B105" s="17">
        <v>2</v>
      </c>
      <c r="C105" s="165" t="s">
        <v>481</v>
      </c>
      <c r="D105" s="152"/>
      <c r="E105" s="416"/>
      <c r="F105" s="417"/>
      <c r="G105" s="417"/>
      <c r="H105" s="417"/>
      <c r="I105" s="137" t="s">
        <v>482</v>
      </c>
      <c r="J105" s="41"/>
      <c r="K105" s="41"/>
      <c r="L105" s="41"/>
      <c r="M105" s="41"/>
      <c r="N105" s="41"/>
      <c r="O105" s="41"/>
      <c r="P105" s="41"/>
      <c r="Q105" s="38"/>
      <c r="R105" s="420"/>
      <c r="S105" s="420"/>
      <c r="T105" s="420"/>
      <c r="U105" s="420"/>
      <c r="V105" s="421"/>
      <c r="W105" s="210"/>
      <c r="X105" s="210"/>
      <c r="Y105" s="210"/>
      <c r="Z105" s="210"/>
      <c r="AA105" s="210"/>
      <c r="AB105" s="210"/>
    </row>
    <row r="106" spans="1:28" s="151" customFormat="1" ht="25.5" x14ac:dyDescent="0.2">
      <c r="A106" s="21" t="str">
        <f t="shared" si="4"/>
        <v>blank</v>
      </c>
      <c r="B106" s="22"/>
      <c r="C106" s="21" t="s">
        <v>483</v>
      </c>
      <c r="D106" s="149"/>
      <c r="E106" s="411"/>
      <c r="F106" s="415"/>
      <c r="G106" s="415"/>
      <c r="H106" s="415"/>
      <c r="I106" s="139" t="s">
        <v>484</v>
      </c>
      <c r="J106" s="39"/>
      <c r="K106" s="153"/>
      <c r="L106" s="154"/>
      <c r="M106" s="154"/>
      <c r="N106" s="154"/>
      <c r="O106" s="154"/>
      <c r="P106" s="155" t="s">
        <v>250</v>
      </c>
      <c r="Q106" s="232" t="s">
        <v>485</v>
      </c>
      <c r="R106" s="156"/>
      <c r="S106" s="157"/>
      <c r="T106" s="156"/>
      <c r="U106" s="156"/>
      <c r="V106" s="211"/>
      <c r="W106" s="212"/>
      <c r="X106" s="212"/>
      <c r="Y106" s="212"/>
      <c r="Z106" s="211"/>
      <c r="AA106" s="213"/>
      <c r="AB106" s="213"/>
    </row>
    <row r="107" spans="1:28" s="151" customFormat="1" x14ac:dyDescent="0.2">
      <c r="A107" s="21" t="str">
        <f t="shared" si="4"/>
        <v>blank</v>
      </c>
      <c r="B107" s="17">
        <v>2</v>
      </c>
      <c r="C107" s="165" t="s">
        <v>486</v>
      </c>
      <c r="D107" s="152"/>
      <c r="E107" s="418"/>
      <c r="F107" s="417"/>
      <c r="G107" s="417"/>
      <c r="H107" s="417"/>
      <c r="I107" s="137" t="s">
        <v>487</v>
      </c>
      <c r="J107" s="41"/>
      <c r="K107" s="41"/>
      <c r="L107" s="41"/>
      <c r="M107" s="41"/>
      <c r="N107" s="41"/>
      <c r="O107" s="41"/>
      <c r="P107" s="41"/>
      <c r="Q107" s="38"/>
      <c r="R107" s="420"/>
      <c r="S107" s="420"/>
      <c r="T107" s="420"/>
      <c r="U107" s="420"/>
      <c r="V107" s="421"/>
      <c r="W107" s="210"/>
      <c r="X107" s="210"/>
      <c r="Y107" s="210"/>
      <c r="Z107" s="210"/>
      <c r="AA107" s="210"/>
      <c r="AB107" s="210"/>
    </row>
    <row r="108" spans="1:28" s="150" customFormat="1" x14ac:dyDescent="0.2">
      <c r="A108" s="21" t="str">
        <f t="shared" si="4"/>
        <v>blank</v>
      </c>
      <c r="B108" s="17">
        <v>2</v>
      </c>
      <c r="C108" s="165" t="s">
        <v>488</v>
      </c>
      <c r="D108" s="152"/>
      <c r="E108" s="418"/>
      <c r="F108" s="417"/>
      <c r="G108" s="417"/>
      <c r="H108" s="417"/>
      <c r="I108" s="137" t="s">
        <v>489</v>
      </c>
      <c r="J108" s="41"/>
      <c r="K108" s="41"/>
      <c r="L108" s="41"/>
      <c r="M108" s="41"/>
      <c r="N108" s="41"/>
      <c r="O108" s="41"/>
      <c r="P108" s="41"/>
      <c r="Q108" s="38"/>
      <c r="R108" s="420"/>
      <c r="S108" s="420"/>
      <c r="T108" s="420"/>
      <c r="U108" s="420"/>
      <c r="V108" s="421"/>
      <c r="W108" s="210"/>
      <c r="X108" s="210"/>
      <c r="Y108" s="210"/>
      <c r="Z108" s="210"/>
      <c r="AA108" s="210"/>
      <c r="AB108" s="210"/>
    </row>
    <row r="109" spans="1:28" s="151" customFormat="1" ht="25.5" x14ac:dyDescent="0.2">
      <c r="A109" s="21" t="str">
        <f t="shared" si="4"/>
        <v>blank</v>
      </c>
      <c r="B109" s="22"/>
      <c r="C109" s="21" t="s">
        <v>490</v>
      </c>
      <c r="D109" s="149"/>
      <c r="E109" s="411"/>
      <c r="F109" s="415"/>
      <c r="G109" s="415"/>
      <c r="H109" s="415"/>
      <c r="I109" s="139" t="s">
        <v>491</v>
      </c>
      <c r="J109" s="39"/>
      <c r="K109" s="153"/>
      <c r="L109" s="154"/>
      <c r="M109" s="154"/>
      <c r="N109" s="154"/>
      <c r="O109" s="154"/>
      <c r="P109" s="155" t="s">
        <v>250</v>
      </c>
      <c r="Q109" s="232" t="s">
        <v>492</v>
      </c>
      <c r="R109" s="156"/>
      <c r="S109" s="157"/>
      <c r="T109" s="156"/>
      <c r="U109" s="156"/>
      <c r="V109" s="211"/>
      <c r="W109" s="212"/>
      <c r="X109" s="212"/>
      <c r="Y109" s="212"/>
      <c r="Z109" s="211"/>
      <c r="AA109" s="213"/>
      <c r="AB109" s="213"/>
    </row>
    <row r="110" spans="1:28" s="150" customFormat="1" x14ac:dyDescent="0.2">
      <c r="A110" s="21" t="str">
        <f t="shared" si="4"/>
        <v>blank</v>
      </c>
      <c r="B110" s="17">
        <v>2</v>
      </c>
      <c r="C110" s="165" t="s">
        <v>493</v>
      </c>
      <c r="D110" s="152"/>
      <c r="E110" s="418"/>
      <c r="F110" s="417"/>
      <c r="G110" s="417"/>
      <c r="H110" s="417"/>
      <c r="I110" s="137" t="s">
        <v>494</v>
      </c>
      <c r="J110" s="41"/>
      <c r="K110" s="41"/>
      <c r="L110" s="41"/>
      <c r="M110" s="41"/>
      <c r="N110" s="41"/>
      <c r="O110" s="41"/>
      <c r="P110" s="41"/>
      <c r="Q110" s="38"/>
      <c r="R110" s="420"/>
      <c r="S110" s="420"/>
      <c r="T110" s="420"/>
      <c r="U110" s="420"/>
      <c r="V110" s="421"/>
      <c r="W110" s="210"/>
      <c r="X110" s="210"/>
      <c r="Y110" s="210"/>
      <c r="Z110" s="210"/>
      <c r="AA110" s="210"/>
      <c r="AB110" s="210"/>
    </row>
    <row r="111" spans="1:28" s="151" customFormat="1" x14ac:dyDescent="0.2">
      <c r="A111" s="21" t="str">
        <f t="shared" si="4"/>
        <v>blank</v>
      </c>
      <c r="B111" s="17">
        <v>2</v>
      </c>
      <c r="C111" s="165" t="s">
        <v>495</v>
      </c>
      <c r="D111" s="152"/>
      <c r="E111" s="418"/>
      <c r="F111" s="417"/>
      <c r="G111" s="417"/>
      <c r="H111" s="417"/>
      <c r="I111" s="137" t="s">
        <v>496</v>
      </c>
      <c r="J111" s="41"/>
      <c r="K111" s="41"/>
      <c r="L111" s="41"/>
      <c r="M111" s="41"/>
      <c r="N111" s="41"/>
      <c r="O111" s="41"/>
      <c r="P111" s="41"/>
      <c r="Q111" s="38"/>
      <c r="R111" s="420"/>
      <c r="S111" s="420"/>
      <c r="T111" s="420"/>
      <c r="U111" s="420"/>
      <c r="V111" s="421"/>
      <c r="W111" s="210"/>
      <c r="X111" s="210"/>
      <c r="Y111" s="210"/>
      <c r="Z111" s="210"/>
      <c r="AA111" s="210"/>
      <c r="AB111" s="210"/>
    </row>
    <row r="112" spans="1:28" s="151" customFormat="1" x14ac:dyDescent="0.2">
      <c r="A112" s="21" t="str">
        <f t="shared" si="4"/>
        <v>blank</v>
      </c>
      <c r="B112" s="17">
        <v>2</v>
      </c>
      <c r="C112" s="165" t="s">
        <v>497</v>
      </c>
      <c r="D112" s="152"/>
      <c r="E112" s="418"/>
      <c r="F112" s="417"/>
      <c r="G112" s="417"/>
      <c r="H112" s="417"/>
      <c r="I112" s="137" t="s">
        <v>498</v>
      </c>
      <c r="J112" s="41"/>
      <c r="K112" s="41"/>
      <c r="L112" s="41"/>
      <c r="M112" s="41"/>
      <c r="N112" s="41"/>
      <c r="O112" s="41"/>
      <c r="P112" s="41"/>
      <c r="Q112" s="38"/>
      <c r="R112" s="420"/>
      <c r="S112" s="420"/>
      <c r="T112" s="420"/>
      <c r="U112" s="420"/>
      <c r="V112" s="421"/>
      <c r="W112" s="210"/>
      <c r="X112" s="210"/>
      <c r="Y112" s="210"/>
      <c r="Z112" s="210"/>
      <c r="AA112" s="210"/>
      <c r="AB112" s="210"/>
    </row>
    <row r="113" spans="1:28" s="151" customFormat="1" ht="25.5" x14ac:dyDescent="0.2">
      <c r="A113" s="21" t="str">
        <f t="shared" si="4"/>
        <v>blank</v>
      </c>
      <c r="B113" s="22"/>
      <c r="C113" s="21" t="s">
        <v>499</v>
      </c>
      <c r="D113" s="149"/>
      <c r="E113" s="411"/>
      <c r="F113" s="415"/>
      <c r="G113" s="415"/>
      <c r="H113" s="415"/>
      <c r="I113" s="139" t="s">
        <v>500</v>
      </c>
      <c r="J113" s="39"/>
      <c r="K113" s="153"/>
      <c r="L113" s="154"/>
      <c r="M113" s="154"/>
      <c r="N113" s="154"/>
      <c r="O113" s="154"/>
      <c r="P113" s="155" t="s">
        <v>250</v>
      </c>
      <c r="Q113" s="232" t="s">
        <v>501</v>
      </c>
      <c r="R113" s="156"/>
      <c r="S113" s="157"/>
      <c r="T113" s="156"/>
      <c r="U113" s="156"/>
      <c r="V113" s="211"/>
      <c r="W113" s="212"/>
      <c r="X113" s="212"/>
      <c r="Y113" s="212"/>
      <c r="Z113" s="211"/>
      <c r="AA113" s="213"/>
      <c r="AB113" s="213"/>
    </row>
    <row r="114" spans="1:28" s="151" customFormat="1" x14ac:dyDescent="0.2">
      <c r="A114" s="21" t="str">
        <f t="shared" si="4"/>
        <v>blank</v>
      </c>
      <c r="B114" s="21">
        <v>1</v>
      </c>
      <c r="C114" s="21" t="s">
        <v>502</v>
      </c>
      <c r="D114" s="149"/>
      <c r="E114" s="411"/>
      <c r="F114" s="415"/>
      <c r="G114" s="415"/>
      <c r="H114" s="415"/>
      <c r="I114" s="139" t="s">
        <v>503</v>
      </c>
      <c r="J114" s="39"/>
      <c r="K114" s="40"/>
      <c r="L114" s="154"/>
      <c r="M114" s="154"/>
      <c r="N114" s="154"/>
      <c r="O114" s="154"/>
      <c r="P114" s="155" t="s">
        <v>279</v>
      </c>
      <c r="Q114" s="232"/>
      <c r="R114" s="156"/>
      <c r="S114" s="157"/>
      <c r="T114" s="156"/>
      <c r="U114" s="156"/>
      <c r="V114" s="211"/>
      <c r="W114" s="212"/>
      <c r="X114" s="212"/>
      <c r="Y114" s="212"/>
      <c r="Z114" s="211"/>
      <c r="AA114" s="213"/>
      <c r="AB114" s="213"/>
    </row>
    <row r="115" spans="1:28" s="151" customFormat="1" x14ac:dyDescent="0.2">
      <c r="A115" s="21" t="str">
        <f t="shared" si="4"/>
        <v>blank</v>
      </c>
      <c r="B115" s="17">
        <v>2</v>
      </c>
      <c r="C115" s="165" t="s">
        <v>504</v>
      </c>
      <c r="D115" s="152"/>
      <c r="E115" s="418"/>
      <c r="F115" s="417"/>
      <c r="G115" s="417"/>
      <c r="H115" s="417"/>
      <c r="I115" s="137" t="s">
        <v>505</v>
      </c>
      <c r="J115" s="41"/>
      <c r="K115" s="41"/>
      <c r="L115" s="41"/>
      <c r="M115" s="41"/>
      <c r="N115" s="41"/>
      <c r="O115" s="41"/>
      <c r="P115" s="41"/>
      <c r="Q115" s="38"/>
      <c r="R115" s="420"/>
      <c r="S115" s="420"/>
      <c r="T115" s="420"/>
      <c r="U115" s="420"/>
      <c r="V115" s="421"/>
      <c r="W115" s="210"/>
      <c r="X115" s="210"/>
      <c r="Y115" s="210"/>
      <c r="Z115" s="210"/>
      <c r="AA115" s="210"/>
      <c r="AB115" s="210"/>
    </row>
    <row r="116" spans="1:28" s="151" customFormat="1" x14ac:dyDescent="0.2">
      <c r="A116" s="21" t="str">
        <f t="shared" si="4"/>
        <v>blank</v>
      </c>
      <c r="B116" s="17">
        <v>2</v>
      </c>
      <c r="C116" s="165" t="s">
        <v>506</v>
      </c>
      <c r="D116" s="152"/>
      <c r="E116" s="418"/>
      <c r="F116" s="417"/>
      <c r="G116" s="417"/>
      <c r="H116" s="417"/>
      <c r="I116" s="137" t="s">
        <v>507</v>
      </c>
      <c r="J116" s="41"/>
      <c r="K116" s="41"/>
      <c r="L116" s="41"/>
      <c r="M116" s="41"/>
      <c r="N116" s="41"/>
      <c r="O116" s="41"/>
      <c r="P116" s="41"/>
      <c r="Q116" s="38"/>
      <c r="R116" s="420"/>
      <c r="S116" s="420"/>
      <c r="T116" s="420"/>
      <c r="U116" s="420"/>
      <c r="V116" s="421"/>
      <c r="W116" s="210"/>
      <c r="X116" s="210"/>
      <c r="Y116" s="210"/>
      <c r="Z116" s="210"/>
      <c r="AA116" s="210"/>
      <c r="AB116" s="210"/>
    </row>
    <row r="117" spans="1:28" s="151" customFormat="1" x14ac:dyDescent="0.2">
      <c r="A117" s="21" t="str">
        <f t="shared" si="4"/>
        <v>blank</v>
      </c>
      <c r="B117" s="17">
        <v>2</v>
      </c>
      <c r="C117" s="165" t="s">
        <v>508</v>
      </c>
      <c r="D117" s="152"/>
      <c r="E117" s="418"/>
      <c r="F117" s="417"/>
      <c r="G117" s="417"/>
      <c r="H117" s="417"/>
      <c r="I117" s="137" t="s">
        <v>509</v>
      </c>
      <c r="J117" s="41"/>
      <c r="K117" s="41"/>
      <c r="L117" s="41"/>
      <c r="M117" s="41"/>
      <c r="N117" s="41"/>
      <c r="O117" s="41"/>
      <c r="P117" s="41"/>
      <c r="Q117" s="38"/>
      <c r="R117" s="420"/>
      <c r="S117" s="420"/>
      <c r="T117" s="420"/>
      <c r="U117" s="420"/>
      <c r="V117" s="421"/>
      <c r="W117" s="210"/>
      <c r="X117" s="210"/>
      <c r="Y117" s="210"/>
      <c r="Z117" s="210"/>
      <c r="AA117" s="210"/>
      <c r="AB117" s="210"/>
    </row>
    <row r="118" spans="1:28" s="151" customFormat="1" ht="25.5" x14ac:dyDescent="0.2">
      <c r="A118" s="21" t="str">
        <f t="shared" si="4"/>
        <v>blank</v>
      </c>
      <c r="B118" s="22"/>
      <c r="C118" s="21" t="s">
        <v>510</v>
      </c>
      <c r="D118" s="149"/>
      <c r="E118" s="411"/>
      <c r="F118" s="415"/>
      <c r="G118" s="415"/>
      <c r="H118" s="415"/>
      <c r="I118" s="139" t="s">
        <v>511</v>
      </c>
      <c r="J118" s="39"/>
      <c r="K118" s="153"/>
      <c r="L118" s="154"/>
      <c r="M118" s="154"/>
      <c r="N118" s="154"/>
      <c r="O118" s="154"/>
      <c r="P118" s="155" t="s">
        <v>250</v>
      </c>
      <c r="Q118" s="232" t="s">
        <v>512</v>
      </c>
      <c r="R118" s="156"/>
      <c r="S118" s="157"/>
      <c r="T118" s="156"/>
      <c r="U118" s="156"/>
      <c r="V118" s="211"/>
      <c r="W118" s="212"/>
      <c r="X118" s="212"/>
      <c r="Y118" s="212"/>
      <c r="Z118" s="211"/>
      <c r="AA118" s="213"/>
      <c r="AB118" s="213"/>
    </row>
    <row r="119" spans="1:28" s="151" customFormat="1" x14ac:dyDescent="0.2">
      <c r="A119" s="21" t="str">
        <f t="shared" si="4"/>
        <v>blank</v>
      </c>
      <c r="B119" s="17">
        <v>2</v>
      </c>
      <c r="C119" s="165" t="s">
        <v>513</v>
      </c>
      <c r="D119" s="152"/>
      <c r="E119" s="418"/>
      <c r="F119" s="417"/>
      <c r="G119" s="417"/>
      <c r="H119" s="417"/>
      <c r="I119" s="137" t="s">
        <v>514</v>
      </c>
      <c r="J119" s="41"/>
      <c r="K119" s="41"/>
      <c r="L119" s="41"/>
      <c r="M119" s="41"/>
      <c r="N119" s="41"/>
      <c r="O119" s="41"/>
      <c r="P119" s="41"/>
      <c r="Q119" s="38"/>
      <c r="R119" s="420"/>
      <c r="S119" s="420"/>
      <c r="T119" s="420"/>
      <c r="U119" s="420"/>
      <c r="V119" s="421"/>
      <c r="W119" s="210"/>
      <c r="X119" s="210"/>
      <c r="Y119" s="210"/>
      <c r="Z119" s="210"/>
      <c r="AA119" s="210"/>
      <c r="AB119" s="210"/>
    </row>
    <row r="120" spans="1:28" s="151" customFormat="1" x14ac:dyDescent="0.2">
      <c r="A120" s="21" t="str">
        <f t="shared" si="4"/>
        <v>blank</v>
      </c>
      <c r="B120" s="17">
        <v>2</v>
      </c>
      <c r="C120" s="165" t="s">
        <v>515</v>
      </c>
      <c r="D120" s="152"/>
      <c r="E120" s="418"/>
      <c r="F120" s="417"/>
      <c r="G120" s="417"/>
      <c r="H120" s="417"/>
      <c r="I120" s="137" t="s">
        <v>516</v>
      </c>
      <c r="J120" s="41"/>
      <c r="K120" s="41"/>
      <c r="L120" s="41"/>
      <c r="M120" s="41"/>
      <c r="N120" s="41"/>
      <c r="O120" s="41"/>
      <c r="P120" s="41"/>
      <c r="Q120" s="38"/>
      <c r="R120" s="420"/>
      <c r="S120" s="420"/>
      <c r="T120" s="420"/>
      <c r="U120" s="420"/>
      <c r="V120" s="421"/>
      <c r="W120" s="210"/>
      <c r="X120" s="210"/>
      <c r="Y120" s="210"/>
      <c r="Z120" s="210"/>
      <c r="AA120" s="210"/>
      <c r="AB120" s="210"/>
    </row>
    <row r="121" spans="1:28" s="151" customFormat="1" x14ac:dyDescent="0.2">
      <c r="A121" s="21" t="str">
        <f t="shared" si="4"/>
        <v>blank</v>
      </c>
      <c r="B121" s="21">
        <v>1</v>
      </c>
      <c r="C121" s="21" t="s">
        <v>517</v>
      </c>
      <c r="D121" s="149"/>
      <c r="E121" s="411"/>
      <c r="F121" s="415"/>
      <c r="G121" s="415"/>
      <c r="H121" s="415"/>
      <c r="I121" s="146" t="s">
        <v>518</v>
      </c>
      <c r="J121" s="39"/>
      <c r="K121" s="40"/>
      <c r="L121" s="154"/>
      <c r="M121" s="154"/>
      <c r="N121" s="154"/>
      <c r="O121" s="154"/>
      <c r="P121" s="155" t="s">
        <v>279</v>
      </c>
      <c r="Q121" s="232"/>
      <c r="R121" s="156"/>
      <c r="S121" s="157"/>
      <c r="T121" s="156"/>
      <c r="U121" s="156"/>
      <c r="V121" s="211"/>
      <c r="W121" s="212"/>
      <c r="X121" s="212"/>
      <c r="Y121" s="212"/>
      <c r="Z121" s="211"/>
      <c r="AA121" s="213"/>
      <c r="AB121" s="213"/>
    </row>
    <row r="122" spans="1:28" s="151" customFormat="1" x14ac:dyDescent="0.2">
      <c r="A122" s="21" t="str">
        <f t="shared" si="4"/>
        <v>blank</v>
      </c>
      <c r="B122" s="17">
        <v>2</v>
      </c>
      <c r="C122" s="165" t="s">
        <v>519</v>
      </c>
      <c r="D122" s="152"/>
      <c r="E122" s="418"/>
      <c r="F122" s="417"/>
      <c r="G122" s="417"/>
      <c r="H122" s="417"/>
      <c r="I122" s="137" t="s">
        <v>520</v>
      </c>
      <c r="J122" s="41"/>
      <c r="K122" s="41"/>
      <c r="L122" s="41"/>
      <c r="M122" s="41"/>
      <c r="N122" s="41"/>
      <c r="O122" s="41"/>
      <c r="P122" s="41"/>
      <c r="Q122" s="38"/>
      <c r="R122" s="420"/>
      <c r="S122" s="420"/>
      <c r="T122" s="420"/>
      <c r="U122" s="420"/>
      <c r="V122" s="421"/>
      <c r="W122" s="210"/>
      <c r="X122" s="210"/>
      <c r="Y122" s="210"/>
      <c r="Z122" s="210"/>
      <c r="AA122" s="210"/>
      <c r="AB122" s="210"/>
    </row>
    <row r="123" spans="1:28" s="151" customFormat="1" x14ac:dyDescent="0.2">
      <c r="A123" s="21" t="str">
        <f t="shared" si="4"/>
        <v>blank</v>
      </c>
      <c r="B123" s="17">
        <v>2</v>
      </c>
      <c r="C123" s="165" t="s">
        <v>521</v>
      </c>
      <c r="D123" s="152"/>
      <c r="E123" s="418"/>
      <c r="F123" s="417"/>
      <c r="G123" s="417"/>
      <c r="H123" s="417"/>
      <c r="I123" s="137" t="s">
        <v>522</v>
      </c>
      <c r="J123" s="41"/>
      <c r="K123" s="41"/>
      <c r="L123" s="41"/>
      <c r="M123" s="41"/>
      <c r="N123" s="41"/>
      <c r="O123" s="41"/>
      <c r="P123" s="41"/>
      <c r="Q123" s="38"/>
      <c r="R123" s="420"/>
      <c r="S123" s="420"/>
      <c r="T123" s="420"/>
      <c r="U123" s="420"/>
      <c r="V123" s="421"/>
      <c r="W123" s="210"/>
      <c r="X123" s="210"/>
      <c r="Y123" s="210"/>
      <c r="Z123" s="210"/>
      <c r="AA123" s="210"/>
      <c r="AB123" s="210"/>
    </row>
    <row r="124" spans="1:28" s="151" customFormat="1" ht="25.5" x14ac:dyDescent="0.2">
      <c r="A124" s="21" t="str">
        <f t="shared" si="4"/>
        <v>blank</v>
      </c>
      <c r="B124" s="22"/>
      <c r="C124" s="21" t="s">
        <v>523</v>
      </c>
      <c r="D124" s="149"/>
      <c r="E124" s="411"/>
      <c r="F124" s="415"/>
      <c r="G124" s="415"/>
      <c r="H124" s="415"/>
      <c r="I124" s="139" t="s">
        <v>524</v>
      </c>
      <c r="J124" s="39"/>
      <c r="K124" s="40"/>
      <c r="L124" s="154"/>
      <c r="M124" s="154"/>
      <c r="N124" s="154"/>
      <c r="O124" s="154"/>
      <c r="P124" s="155" t="s">
        <v>250</v>
      </c>
      <c r="Q124" s="232" t="s">
        <v>525</v>
      </c>
      <c r="R124" s="156"/>
      <c r="S124" s="157"/>
      <c r="T124" s="156"/>
      <c r="U124" s="156"/>
      <c r="V124" s="211"/>
      <c r="W124" s="212"/>
      <c r="X124" s="212"/>
      <c r="Y124" s="212"/>
      <c r="Z124" s="211"/>
      <c r="AA124" s="213"/>
      <c r="AB124" s="213"/>
    </row>
    <row r="125" spans="1:28" s="151" customFormat="1" x14ac:dyDescent="0.2">
      <c r="A125" s="21" t="str">
        <f t="shared" si="4"/>
        <v>blank</v>
      </c>
      <c r="B125" s="17">
        <v>2</v>
      </c>
      <c r="C125" s="165" t="s">
        <v>526</v>
      </c>
      <c r="D125" s="152"/>
      <c r="E125" s="418"/>
      <c r="F125" s="417"/>
      <c r="G125" s="417"/>
      <c r="H125" s="417"/>
      <c r="I125" s="137" t="s">
        <v>527</v>
      </c>
      <c r="J125" s="41"/>
      <c r="K125" s="41"/>
      <c r="L125" s="41"/>
      <c r="M125" s="41"/>
      <c r="N125" s="41"/>
      <c r="O125" s="41"/>
      <c r="P125" s="41"/>
      <c r="Q125" s="38"/>
      <c r="R125" s="420"/>
      <c r="S125" s="420"/>
      <c r="T125" s="420"/>
      <c r="U125" s="420"/>
      <c r="V125" s="421"/>
      <c r="W125" s="210"/>
      <c r="X125" s="210"/>
      <c r="Y125" s="210"/>
      <c r="Z125" s="210"/>
      <c r="AA125" s="210"/>
      <c r="AB125" s="210"/>
    </row>
    <row r="126" spans="1:28" s="151" customFormat="1" ht="25.5" x14ac:dyDescent="0.2">
      <c r="A126" s="21" t="str">
        <f t="shared" si="4"/>
        <v>blank</v>
      </c>
      <c r="B126" s="22"/>
      <c r="C126" s="21" t="s">
        <v>528</v>
      </c>
      <c r="D126" s="149"/>
      <c r="E126" s="411" t="s">
        <v>405</v>
      </c>
      <c r="F126" s="415"/>
      <c r="G126" s="415"/>
      <c r="H126" s="415"/>
      <c r="I126" s="139" t="s">
        <v>524</v>
      </c>
      <c r="J126" s="39"/>
      <c r="K126" s="40"/>
      <c r="L126" s="154"/>
      <c r="M126" s="154"/>
      <c r="N126" s="154"/>
      <c r="O126" s="154"/>
      <c r="P126" s="155" t="s">
        <v>279</v>
      </c>
      <c r="Q126" s="232" t="s">
        <v>529</v>
      </c>
      <c r="R126" s="156"/>
      <c r="S126" s="157"/>
      <c r="T126" s="156"/>
      <c r="U126" s="156"/>
      <c r="V126" s="211"/>
      <c r="W126" s="212"/>
      <c r="X126" s="212"/>
      <c r="Y126" s="212"/>
      <c r="Z126" s="211"/>
      <c r="AA126" s="213"/>
      <c r="AB126" s="213"/>
    </row>
    <row r="127" spans="1:28" s="151" customFormat="1" x14ac:dyDescent="0.2">
      <c r="A127" s="21" t="str">
        <f t="shared" si="4"/>
        <v>blank</v>
      </c>
      <c r="B127" s="17">
        <v>2</v>
      </c>
      <c r="C127" s="165" t="s">
        <v>530</v>
      </c>
      <c r="D127" s="152"/>
      <c r="E127" s="418"/>
      <c r="F127" s="417"/>
      <c r="G127" s="417"/>
      <c r="H127" s="417"/>
      <c r="I127" s="137" t="s">
        <v>531</v>
      </c>
      <c r="J127" s="41"/>
      <c r="K127" s="41"/>
      <c r="L127" s="41"/>
      <c r="M127" s="41"/>
      <c r="N127" s="41"/>
      <c r="O127" s="41"/>
      <c r="P127" s="41"/>
      <c r="Q127" s="38"/>
      <c r="R127" s="41"/>
      <c r="S127" s="41"/>
      <c r="T127" s="41"/>
      <c r="U127" s="41"/>
      <c r="V127" s="210"/>
      <c r="W127" s="210"/>
      <c r="X127" s="210"/>
      <c r="Y127" s="210"/>
      <c r="Z127" s="210"/>
      <c r="AA127" s="210"/>
      <c r="AB127" s="210"/>
    </row>
    <row r="128" spans="1:28" s="151" customFormat="1" x14ac:dyDescent="0.2">
      <c r="A128" s="21" t="str">
        <f t="shared" si="4"/>
        <v>blank</v>
      </c>
      <c r="B128" s="21">
        <v>1</v>
      </c>
      <c r="C128" s="21" t="s">
        <v>532</v>
      </c>
      <c r="D128" s="149"/>
      <c r="E128" s="411"/>
      <c r="F128" s="415"/>
      <c r="G128" s="415"/>
      <c r="H128" s="415"/>
      <c r="I128" s="139" t="s">
        <v>377</v>
      </c>
      <c r="J128" s="39"/>
      <c r="K128" s="40"/>
      <c r="L128" s="154"/>
      <c r="M128" s="154"/>
      <c r="N128" s="154"/>
      <c r="O128" s="154"/>
      <c r="P128" s="155" t="s">
        <v>279</v>
      </c>
      <c r="Q128" s="232"/>
      <c r="R128" s="156"/>
      <c r="S128" s="157"/>
      <c r="T128" s="156"/>
      <c r="U128" s="156"/>
      <c r="V128" s="211"/>
      <c r="W128" s="212"/>
      <c r="X128" s="212"/>
      <c r="Y128" s="212"/>
      <c r="Z128" s="211"/>
      <c r="AA128" s="213"/>
      <c r="AB128" s="213"/>
    </row>
    <row r="129" spans="1:28" s="151" customFormat="1" x14ac:dyDescent="0.2">
      <c r="A129" s="21" t="str">
        <f t="shared" si="4"/>
        <v>blank</v>
      </c>
      <c r="B129" s="17">
        <v>2</v>
      </c>
      <c r="C129" s="165" t="s">
        <v>533</v>
      </c>
      <c r="D129" s="152"/>
      <c r="E129" s="418"/>
      <c r="F129" s="417"/>
      <c r="G129" s="417"/>
      <c r="H129" s="417"/>
      <c r="I129" s="137" t="s">
        <v>534</v>
      </c>
      <c r="J129" s="41"/>
      <c r="K129" s="41"/>
      <c r="L129" s="41"/>
      <c r="M129" s="41"/>
      <c r="N129" s="41"/>
      <c r="O129" s="41"/>
      <c r="P129" s="41"/>
      <c r="Q129" s="38"/>
      <c r="R129" s="41"/>
      <c r="S129" s="41"/>
      <c r="T129" s="41"/>
      <c r="U129" s="41"/>
      <c r="V129" s="210"/>
      <c r="W129" s="210"/>
      <c r="X129" s="210"/>
      <c r="Y129" s="210"/>
      <c r="Z129" s="210"/>
      <c r="AA129" s="210"/>
      <c r="AB129" s="210"/>
    </row>
    <row r="130" spans="1:28" s="151" customFormat="1" x14ac:dyDescent="0.2">
      <c r="A130" s="21" t="str">
        <f t="shared" si="4"/>
        <v>blank</v>
      </c>
      <c r="B130" s="17">
        <v>2</v>
      </c>
      <c r="C130" s="165" t="s">
        <v>535</v>
      </c>
      <c r="D130" s="152"/>
      <c r="E130" s="418"/>
      <c r="F130" s="417"/>
      <c r="G130" s="417"/>
      <c r="H130" s="417"/>
      <c r="I130" s="137" t="s">
        <v>536</v>
      </c>
      <c r="J130" s="41"/>
      <c r="K130" s="41"/>
      <c r="L130" s="41"/>
      <c r="M130" s="41"/>
      <c r="N130" s="41"/>
      <c r="O130" s="41"/>
      <c r="P130" s="41"/>
      <c r="Q130" s="38"/>
      <c r="R130" s="41"/>
      <c r="S130" s="41"/>
      <c r="T130" s="41"/>
      <c r="U130" s="41"/>
      <c r="V130" s="210"/>
      <c r="W130" s="210"/>
      <c r="X130" s="210"/>
      <c r="Y130" s="210"/>
      <c r="Z130" s="210"/>
      <c r="AA130" s="210"/>
      <c r="AB130" s="210"/>
    </row>
    <row r="131" spans="1:28" s="151" customFormat="1" ht="25.5" x14ac:dyDescent="0.2">
      <c r="A131" s="21" t="str">
        <f t="shared" si="4"/>
        <v>blank</v>
      </c>
      <c r="B131" s="22"/>
      <c r="C131" s="21" t="s">
        <v>537</v>
      </c>
      <c r="D131" s="149"/>
      <c r="E131" s="411" t="s">
        <v>405</v>
      </c>
      <c r="F131" s="415"/>
      <c r="G131" s="415"/>
      <c r="H131" s="415"/>
      <c r="I131" s="139" t="s">
        <v>538</v>
      </c>
      <c r="J131" s="39"/>
      <c r="K131" s="40"/>
      <c r="L131" s="154"/>
      <c r="M131" s="154"/>
      <c r="N131" s="154"/>
      <c r="O131" s="154"/>
      <c r="P131" s="155" t="s">
        <v>279</v>
      </c>
      <c r="Q131" s="232" t="s">
        <v>539</v>
      </c>
      <c r="R131" s="156"/>
      <c r="S131" s="157"/>
      <c r="T131" s="156"/>
      <c r="U131" s="156"/>
      <c r="V131" s="211"/>
      <c r="W131" s="212"/>
      <c r="X131" s="212"/>
      <c r="Y131" s="212"/>
      <c r="Z131" s="211"/>
      <c r="AA131" s="213"/>
      <c r="AB131" s="213"/>
    </row>
    <row r="132" spans="1:28" s="151" customFormat="1" x14ac:dyDescent="0.2">
      <c r="A132" s="21" t="str">
        <f t="shared" si="4"/>
        <v>blank</v>
      </c>
      <c r="B132" s="21">
        <v>1</v>
      </c>
      <c r="C132" s="21" t="s">
        <v>540</v>
      </c>
      <c r="D132" s="149"/>
      <c r="E132" s="411"/>
      <c r="F132" s="415"/>
      <c r="G132" s="415"/>
      <c r="H132" s="415"/>
      <c r="I132" s="146" t="s">
        <v>541</v>
      </c>
      <c r="J132" s="39"/>
      <c r="K132" s="40"/>
      <c r="L132" s="154"/>
      <c r="M132" s="154"/>
      <c r="N132" s="154"/>
      <c r="O132" s="154"/>
      <c r="P132" s="155" t="s">
        <v>279</v>
      </c>
      <c r="Q132" s="232"/>
      <c r="R132" s="156"/>
      <c r="S132" s="157"/>
      <c r="T132" s="156"/>
      <c r="U132" s="156"/>
      <c r="V132" s="211"/>
      <c r="W132" s="212"/>
      <c r="X132" s="212"/>
      <c r="Y132" s="212"/>
      <c r="Z132" s="211"/>
      <c r="AA132" s="213"/>
      <c r="AB132" s="213"/>
    </row>
    <row r="133" spans="1:28" s="151" customFormat="1" x14ac:dyDescent="0.2">
      <c r="A133" s="21" t="str">
        <f t="shared" ref="A133:A142" si="5">IF(AND($B133&lt;&gt;"",$D$3="1",NOT(ISBLANK($D133))),"header",IF(AND($B133&lt;&gt;"",$D$3&lt;&gt;"1",NOT(ISBLANK($D133))),"blank",IF(AND($B133&lt;&gt;"",$C$3="01",NOT(ISBLANK($C133))),"header",IF(AND($B133&lt;&gt;"",$C$3&lt;&gt;"01",NOT(ISBLANK($C133))),"blank",IF(AND($B133&lt;&gt;"",$C$3&lt;&gt;"01",NOT(ISBLANK($C133))),"blank",IF(AND($D$3="1",ISBLANK($D133),ISBLANK($B133)),"blank",""))))))</f>
        <v>blank</v>
      </c>
      <c r="B133" s="17">
        <v>2</v>
      </c>
      <c r="C133" s="165" t="s">
        <v>542</v>
      </c>
      <c r="D133" s="152"/>
      <c r="E133" s="418"/>
      <c r="F133" s="417"/>
      <c r="G133" s="417"/>
      <c r="H133" s="417"/>
      <c r="I133" s="137" t="s">
        <v>543</v>
      </c>
      <c r="J133" s="41"/>
      <c r="K133" s="41"/>
      <c r="L133" s="41"/>
      <c r="M133" s="41"/>
      <c r="N133" s="41"/>
      <c r="O133" s="41"/>
      <c r="P133" s="41"/>
      <c r="Q133" s="38"/>
      <c r="R133" s="41"/>
      <c r="S133" s="41"/>
      <c r="T133" s="41"/>
      <c r="U133" s="41"/>
      <c r="V133" s="210"/>
      <c r="W133" s="210"/>
      <c r="X133" s="210"/>
      <c r="Y133" s="210"/>
      <c r="Z133" s="210"/>
      <c r="AA133" s="210"/>
      <c r="AB133" s="210"/>
    </row>
    <row r="134" spans="1:28" s="151" customFormat="1" x14ac:dyDescent="0.2">
      <c r="A134" s="21" t="str">
        <f t="shared" si="5"/>
        <v>blank</v>
      </c>
      <c r="B134" s="17">
        <v>2</v>
      </c>
      <c r="C134" s="165" t="s">
        <v>544</v>
      </c>
      <c r="D134" s="152"/>
      <c r="E134" s="418"/>
      <c r="F134" s="417"/>
      <c r="G134" s="417"/>
      <c r="H134" s="417"/>
      <c r="I134" s="137" t="s">
        <v>545</v>
      </c>
      <c r="J134" s="41"/>
      <c r="K134" s="41"/>
      <c r="L134" s="41"/>
      <c r="M134" s="41"/>
      <c r="N134" s="41"/>
      <c r="O134" s="41"/>
      <c r="P134" s="41"/>
      <c r="Q134" s="38"/>
      <c r="R134" s="41"/>
      <c r="S134" s="41"/>
      <c r="T134" s="41"/>
      <c r="U134" s="41"/>
      <c r="V134" s="210"/>
      <c r="W134" s="210"/>
      <c r="X134" s="210"/>
      <c r="Y134" s="210"/>
      <c r="Z134" s="210"/>
      <c r="AA134" s="210"/>
      <c r="AB134" s="210"/>
    </row>
    <row r="135" spans="1:28" s="151" customFormat="1" ht="25.5" x14ac:dyDescent="0.2">
      <c r="A135" s="21" t="str">
        <f t="shared" si="5"/>
        <v>blank</v>
      </c>
      <c r="B135" s="22"/>
      <c r="C135" s="21" t="s">
        <v>546</v>
      </c>
      <c r="D135" s="149"/>
      <c r="E135" s="411" t="s">
        <v>405</v>
      </c>
      <c r="F135" s="415"/>
      <c r="G135" s="415"/>
      <c r="H135" s="415"/>
      <c r="I135" s="139" t="s">
        <v>547</v>
      </c>
      <c r="J135" s="39"/>
      <c r="K135" s="40"/>
      <c r="L135" s="154"/>
      <c r="M135" s="154"/>
      <c r="N135" s="154"/>
      <c r="O135" s="154"/>
      <c r="P135" s="155" t="s">
        <v>279</v>
      </c>
      <c r="Q135" s="232" t="s">
        <v>548</v>
      </c>
      <c r="R135" s="156"/>
      <c r="S135" s="157"/>
      <c r="T135" s="156"/>
      <c r="U135" s="156"/>
      <c r="V135" s="211"/>
      <c r="W135" s="212"/>
      <c r="X135" s="212"/>
      <c r="Y135" s="212"/>
      <c r="Z135" s="211"/>
      <c r="AA135" s="213"/>
      <c r="AB135" s="213"/>
    </row>
    <row r="136" spans="1:28" s="151" customFormat="1" x14ac:dyDescent="0.2">
      <c r="A136" s="21" t="str">
        <f t="shared" si="5"/>
        <v>blank</v>
      </c>
      <c r="B136" s="21">
        <v>1</v>
      </c>
      <c r="C136" s="21" t="s">
        <v>549</v>
      </c>
      <c r="D136" s="149"/>
      <c r="E136" s="411"/>
      <c r="F136" s="415"/>
      <c r="G136" s="415"/>
      <c r="H136" s="415"/>
      <c r="I136" s="146" t="s">
        <v>550</v>
      </c>
      <c r="J136" s="39"/>
      <c r="K136" s="40"/>
      <c r="L136" s="154"/>
      <c r="M136" s="154"/>
      <c r="N136" s="154"/>
      <c r="O136" s="154"/>
      <c r="P136" s="155" t="s">
        <v>279</v>
      </c>
      <c r="Q136" s="232"/>
      <c r="R136" s="156"/>
      <c r="S136" s="157"/>
      <c r="T136" s="156"/>
      <c r="U136" s="156"/>
      <c r="V136" s="211"/>
      <c r="W136" s="212"/>
      <c r="X136" s="212"/>
      <c r="Y136" s="212"/>
      <c r="Z136" s="211"/>
      <c r="AA136" s="213"/>
      <c r="AB136" s="213"/>
    </row>
    <row r="137" spans="1:28" s="151" customFormat="1" x14ac:dyDescent="0.2">
      <c r="A137" s="21" t="str">
        <f t="shared" si="5"/>
        <v>blank</v>
      </c>
      <c r="B137" s="17">
        <v>2</v>
      </c>
      <c r="C137" s="165" t="s">
        <v>551</v>
      </c>
      <c r="D137" s="152"/>
      <c r="E137" s="418"/>
      <c r="F137" s="417"/>
      <c r="G137" s="417"/>
      <c r="H137" s="417"/>
      <c r="I137" s="137" t="s">
        <v>552</v>
      </c>
      <c r="J137" s="41"/>
      <c r="K137" s="41"/>
      <c r="L137" s="41"/>
      <c r="M137" s="41"/>
      <c r="N137" s="41"/>
      <c r="O137" s="41"/>
      <c r="P137" s="41"/>
      <c r="Q137" s="38"/>
      <c r="R137" s="41"/>
      <c r="S137" s="41"/>
      <c r="T137" s="41"/>
      <c r="U137" s="41"/>
      <c r="V137" s="210"/>
      <c r="W137" s="210"/>
      <c r="X137" s="210"/>
      <c r="Y137" s="210"/>
      <c r="Z137" s="210"/>
      <c r="AA137" s="210"/>
      <c r="AB137" s="210"/>
    </row>
    <row r="138" spans="1:28" s="151" customFormat="1" x14ac:dyDescent="0.2">
      <c r="A138" s="21" t="str">
        <f t="shared" si="5"/>
        <v>blank</v>
      </c>
      <c r="B138" s="22">
        <v>1</v>
      </c>
      <c r="C138" s="21" t="s">
        <v>553</v>
      </c>
      <c r="D138" s="149"/>
      <c r="E138" s="411"/>
      <c r="F138" s="415"/>
      <c r="G138" s="415"/>
      <c r="H138" s="415"/>
      <c r="I138" s="139" t="s">
        <v>387</v>
      </c>
      <c r="J138" s="39"/>
      <c r="K138" s="40"/>
      <c r="L138" s="154"/>
      <c r="M138" s="154"/>
      <c r="N138" s="154"/>
      <c r="O138" s="154"/>
      <c r="P138" s="155" t="s">
        <v>279</v>
      </c>
      <c r="Q138" s="232"/>
      <c r="R138" s="156"/>
      <c r="S138" s="157"/>
      <c r="T138" s="156"/>
      <c r="U138" s="156"/>
      <c r="V138" s="211"/>
      <c r="W138" s="212"/>
      <c r="X138" s="212"/>
      <c r="Y138" s="212"/>
      <c r="Z138" s="211"/>
      <c r="AA138" s="213"/>
      <c r="AB138" s="213"/>
    </row>
    <row r="139" spans="1:28" s="151" customFormat="1" x14ac:dyDescent="0.2">
      <c r="A139" s="21" t="str">
        <f t="shared" si="5"/>
        <v>blank</v>
      </c>
      <c r="B139" s="17">
        <v>2</v>
      </c>
      <c r="C139" s="165" t="s">
        <v>554</v>
      </c>
      <c r="D139" s="152"/>
      <c r="E139" s="418"/>
      <c r="F139" s="417"/>
      <c r="G139" s="417"/>
      <c r="H139" s="417"/>
      <c r="I139" s="137" t="s">
        <v>555</v>
      </c>
      <c r="J139" s="41"/>
      <c r="K139" s="41"/>
      <c r="L139" s="41"/>
      <c r="M139" s="41"/>
      <c r="N139" s="41"/>
      <c r="O139" s="41"/>
      <c r="P139" s="41"/>
      <c r="Q139" s="38"/>
      <c r="R139" s="41"/>
      <c r="S139" s="41"/>
      <c r="T139" s="41"/>
      <c r="U139" s="41"/>
      <c r="V139" s="210"/>
      <c r="W139" s="210"/>
      <c r="X139" s="210"/>
      <c r="Y139" s="210"/>
      <c r="Z139" s="210"/>
      <c r="AA139" s="210"/>
      <c r="AB139" s="210"/>
    </row>
    <row r="140" spans="1:28" s="151" customFormat="1" x14ac:dyDescent="0.2">
      <c r="A140" s="21" t="str">
        <f t="shared" si="5"/>
        <v>blank</v>
      </c>
      <c r="B140" s="17">
        <v>2</v>
      </c>
      <c r="C140" s="165" t="s">
        <v>556</v>
      </c>
      <c r="D140" s="152"/>
      <c r="E140" s="418"/>
      <c r="F140" s="417"/>
      <c r="G140" s="417"/>
      <c r="H140" s="417"/>
      <c r="I140" s="137" t="s">
        <v>557</v>
      </c>
      <c r="J140" s="41"/>
      <c r="K140" s="41"/>
      <c r="L140" s="41"/>
      <c r="M140" s="41"/>
      <c r="N140" s="41"/>
      <c r="O140" s="41"/>
      <c r="P140" s="41"/>
      <c r="Q140" s="38"/>
      <c r="R140" s="41"/>
      <c r="S140" s="41"/>
      <c r="T140" s="41"/>
      <c r="U140" s="41"/>
      <c r="V140" s="210"/>
      <c r="W140" s="210"/>
      <c r="X140" s="210"/>
      <c r="Y140" s="210"/>
      <c r="Z140" s="210"/>
      <c r="AA140" s="210"/>
      <c r="AB140" s="210"/>
    </row>
    <row r="141" spans="1:28" s="151" customFormat="1" x14ac:dyDescent="0.2">
      <c r="A141" s="21" t="str">
        <f t="shared" si="5"/>
        <v>blank</v>
      </c>
      <c r="B141" s="17">
        <v>2</v>
      </c>
      <c r="C141" s="165" t="s">
        <v>558</v>
      </c>
      <c r="D141" s="152"/>
      <c r="E141" s="418"/>
      <c r="F141" s="417"/>
      <c r="G141" s="417"/>
      <c r="H141" s="417"/>
      <c r="I141" s="137" t="s">
        <v>559</v>
      </c>
      <c r="J141" s="41"/>
      <c r="K141" s="41"/>
      <c r="L141" s="41"/>
      <c r="M141" s="41"/>
      <c r="N141" s="41"/>
      <c r="O141" s="41"/>
      <c r="P141" s="41"/>
      <c r="Q141" s="38"/>
      <c r="R141" s="41"/>
      <c r="S141" s="41"/>
      <c r="T141" s="41"/>
      <c r="U141" s="41"/>
      <c r="V141" s="210"/>
      <c r="W141" s="210"/>
      <c r="X141" s="210"/>
      <c r="Y141" s="210"/>
      <c r="Z141" s="210"/>
      <c r="AA141" s="210"/>
      <c r="AB141" s="210"/>
    </row>
    <row r="142" spans="1:28" s="151" customFormat="1" x14ac:dyDescent="0.2">
      <c r="A142" s="21" t="str">
        <f t="shared" si="5"/>
        <v>blank</v>
      </c>
      <c r="B142" s="17">
        <v>2</v>
      </c>
      <c r="C142" s="165" t="s">
        <v>560</v>
      </c>
      <c r="D142" s="152"/>
      <c r="E142" s="418"/>
      <c r="F142" s="417"/>
      <c r="G142" s="417"/>
      <c r="H142" s="417"/>
      <c r="I142" s="137" t="s">
        <v>561</v>
      </c>
      <c r="J142" s="41"/>
      <c r="K142" s="41"/>
      <c r="L142" s="41"/>
      <c r="M142" s="41"/>
      <c r="N142" s="41"/>
      <c r="O142" s="41"/>
      <c r="P142" s="41"/>
      <c r="Q142" s="38"/>
      <c r="R142" s="41"/>
      <c r="S142" s="41"/>
      <c r="T142" s="41"/>
      <c r="U142" s="41"/>
      <c r="V142" s="210"/>
      <c r="W142" s="210"/>
      <c r="X142" s="210"/>
      <c r="Y142" s="210"/>
      <c r="Z142" s="210"/>
      <c r="AA142" s="210"/>
      <c r="AB142" s="210"/>
    </row>
    <row r="143" spans="1:28" s="150" customFormat="1" x14ac:dyDescent="0.2">
      <c r="A143" s="22"/>
      <c r="B143" s="22"/>
      <c r="C143" s="21"/>
      <c r="D143" s="149"/>
      <c r="E143" s="431"/>
      <c r="F143" s="431"/>
      <c r="G143" s="431"/>
      <c r="H143" s="431"/>
      <c r="I143" s="159"/>
      <c r="J143" s="159"/>
      <c r="K143" s="159"/>
      <c r="L143" s="160"/>
      <c r="M143" s="160"/>
      <c r="N143" s="160"/>
      <c r="O143" s="160"/>
      <c r="P143" s="161"/>
      <c r="Q143" s="161"/>
      <c r="R143" s="162"/>
      <c r="S143" s="163"/>
      <c r="T143" s="162"/>
      <c r="U143" s="162"/>
      <c r="V143" s="214"/>
      <c r="W143" s="212"/>
      <c r="X143" s="212"/>
      <c r="Y143" s="212"/>
      <c r="Z143" s="214"/>
      <c r="AA143" s="215"/>
      <c r="AB143" s="215"/>
    </row>
    <row r="144" spans="1:28" s="150" customFormat="1" x14ac:dyDescent="0.2">
      <c r="A144" s="22"/>
      <c r="B144" s="22"/>
      <c r="C144" s="21"/>
      <c r="D144" s="149"/>
      <c r="E144" s="431"/>
      <c r="F144" s="431"/>
      <c r="G144" s="431"/>
      <c r="H144" s="431"/>
      <c r="I144" s="159"/>
      <c r="J144" s="159"/>
      <c r="K144" s="159"/>
      <c r="L144" s="160"/>
      <c r="M144" s="160"/>
      <c r="N144" s="160"/>
      <c r="O144" s="160"/>
      <c r="P144" s="161"/>
      <c r="Q144" s="161"/>
      <c r="R144" s="162"/>
      <c r="S144" s="163"/>
      <c r="T144" s="162"/>
      <c r="U144" s="162"/>
      <c r="V144" s="214"/>
      <c r="W144" s="212"/>
      <c r="X144" s="212"/>
      <c r="Y144" s="212"/>
      <c r="Z144" s="214"/>
      <c r="AA144" s="215"/>
      <c r="AB144" s="215"/>
    </row>
    <row r="145" spans="1:28" s="150" customFormat="1" x14ac:dyDescent="0.2">
      <c r="A145" s="22"/>
      <c r="B145" s="22"/>
      <c r="C145" s="21"/>
      <c r="D145" s="149"/>
      <c r="E145" s="149"/>
      <c r="F145" s="149"/>
      <c r="G145" s="149"/>
      <c r="H145" s="149"/>
      <c r="I145" s="159"/>
      <c r="J145" s="159"/>
      <c r="K145" s="159"/>
      <c r="L145" s="160"/>
      <c r="M145" s="160"/>
      <c r="N145" s="160"/>
      <c r="O145" s="160"/>
      <c r="P145" s="161"/>
      <c r="Q145" s="161"/>
      <c r="R145" s="162"/>
      <c r="S145" s="163"/>
      <c r="T145" s="162"/>
      <c r="U145" s="162"/>
      <c r="V145" s="214"/>
      <c r="W145" s="212"/>
      <c r="X145" s="212"/>
      <c r="Y145" s="212"/>
      <c r="Z145" s="214"/>
      <c r="AA145" s="215"/>
      <c r="AB145" s="215"/>
    </row>
    <row r="146" spans="1:28" s="150" customFormat="1" x14ac:dyDescent="0.2">
      <c r="A146" s="22"/>
      <c r="B146" s="22"/>
      <c r="C146" s="21"/>
      <c r="D146" s="149"/>
      <c r="E146" s="149"/>
      <c r="F146" s="149"/>
      <c r="G146" s="149"/>
      <c r="H146" s="149"/>
      <c r="I146" s="159"/>
      <c r="J146" s="159"/>
      <c r="K146" s="159"/>
      <c r="L146" s="160"/>
      <c r="M146" s="160"/>
      <c r="N146" s="160"/>
      <c r="O146" s="160"/>
      <c r="P146" s="161"/>
      <c r="Q146" s="161"/>
      <c r="R146" s="162"/>
      <c r="S146" s="163"/>
      <c r="T146" s="162"/>
      <c r="U146" s="162"/>
      <c r="V146" s="214"/>
      <c r="W146" s="212"/>
      <c r="X146" s="212"/>
      <c r="Y146" s="212"/>
      <c r="Z146" s="214"/>
      <c r="AA146" s="215"/>
      <c r="AB146" s="215"/>
    </row>
    <row r="147" spans="1:28" s="150" customFormat="1" x14ac:dyDescent="0.2">
      <c r="A147" s="22"/>
      <c r="B147" s="22"/>
      <c r="C147" s="21"/>
      <c r="D147" s="149"/>
      <c r="E147" s="149"/>
      <c r="F147" s="149"/>
      <c r="G147" s="149"/>
      <c r="H147" s="149"/>
      <c r="I147" s="159"/>
      <c r="J147" s="159"/>
      <c r="K147" s="159"/>
      <c r="L147" s="160"/>
      <c r="M147" s="160"/>
      <c r="N147" s="160"/>
      <c r="O147" s="160"/>
      <c r="P147" s="161"/>
      <c r="Q147" s="161"/>
      <c r="R147" s="162"/>
      <c r="S147" s="163"/>
      <c r="T147" s="162"/>
      <c r="U147" s="162"/>
      <c r="V147" s="214"/>
      <c r="W147" s="212"/>
      <c r="X147" s="212"/>
      <c r="Y147" s="212"/>
      <c r="Z147" s="214"/>
      <c r="AA147" s="215"/>
      <c r="AB147" s="215"/>
    </row>
    <row r="148" spans="1:28" s="150" customFormat="1" x14ac:dyDescent="0.2">
      <c r="A148" s="22"/>
      <c r="B148" s="22"/>
      <c r="C148" s="21"/>
      <c r="D148" s="149"/>
      <c r="E148" s="149"/>
      <c r="F148" s="149"/>
      <c r="G148" s="149"/>
      <c r="H148" s="149"/>
      <c r="I148" s="159"/>
      <c r="J148" s="159"/>
      <c r="K148" s="159"/>
      <c r="L148" s="160"/>
      <c r="M148" s="160"/>
      <c r="N148" s="160"/>
      <c r="O148" s="160"/>
      <c r="P148" s="161"/>
      <c r="Q148" s="161"/>
      <c r="R148" s="162"/>
      <c r="S148" s="163"/>
      <c r="T148" s="162"/>
      <c r="U148" s="162"/>
      <c r="V148" s="214"/>
      <c r="W148" s="212"/>
      <c r="X148" s="212"/>
      <c r="Y148" s="212"/>
      <c r="Z148" s="214"/>
      <c r="AA148" s="215"/>
      <c r="AB148" s="215"/>
    </row>
    <row r="149" spans="1:28" s="150" customFormat="1" x14ac:dyDescent="0.2">
      <c r="A149" s="22"/>
      <c r="B149" s="22"/>
      <c r="C149" s="21"/>
      <c r="D149" s="149"/>
      <c r="E149" s="149"/>
      <c r="F149" s="149"/>
      <c r="G149" s="149"/>
      <c r="H149" s="149"/>
      <c r="I149" s="159"/>
      <c r="J149" s="159"/>
      <c r="K149" s="159"/>
      <c r="L149" s="160"/>
      <c r="M149" s="160"/>
      <c r="N149" s="160"/>
      <c r="O149" s="160"/>
      <c r="P149" s="161"/>
      <c r="Q149" s="161"/>
      <c r="R149" s="162"/>
      <c r="S149" s="163"/>
      <c r="T149" s="162"/>
      <c r="U149" s="162"/>
      <c r="V149" s="214"/>
      <c r="W149" s="212"/>
      <c r="X149" s="212"/>
      <c r="Y149" s="212"/>
      <c r="Z149" s="214"/>
      <c r="AA149" s="215"/>
      <c r="AB149" s="215"/>
    </row>
    <row r="150" spans="1:28" s="150" customFormat="1" x14ac:dyDescent="0.2">
      <c r="A150" s="22"/>
      <c r="B150" s="22"/>
      <c r="C150" s="21"/>
      <c r="D150" s="149"/>
      <c r="E150" s="149"/>
      <c r="F150" s="149"/>
      <c r="G150" s="149"/>
      <c r="H150" s="149"/>
      <c r="I150" s="159"/>
      <c r="J150" s="159"/>
      <c r="K150" s="159"/>
      <c r="L150" s="160"/>
      <c r="M150" s="160"/>
      <c r="N150" s="160"/>
      <c r="O150" s="160"/>
      <c r="P150" s="161"/>
      <c r="Q150" s="161"/>
      <c r="R150" s="162"/>
      <c r="S150" s="163"/>
      <c r="T150" s="162"/>
      <c r="U150" s="162"/>
      <c r="V150" s="214"/>
      <c r="W150" s="212"/>
      <c r="X150" s="212"/>
      <c r="Y150" s="212"/>
      <c r="Z150" s="214"/>
      <c r="AA150" s="215"/>
      <c r="AB150" s="215"/>
    </row>
    <row r="151" spans="1:28" s="150" customFormat="1" x14ac:dyDescent="0.2">
      <c r="A151" s="22"/>
      <c r="B151" s="22"/>
      <c r="C151" s="21"/>
      <c r="D151" s="149"/>
      <c r="E151" s="149"/>
      <c r="F151" s="149"/>
      <c r="G151" s="149"/>
      <c r="H151" s="149"/>
      <c r="I151" s="159"/>
      <c r="J151" s="159"/>
      <c r="K151" s="159"/>
      <c r="L151" s="160"/>
      <c r="M151" s="160"/>
      <c r="N151" s="160"/>
      <c r="O151" s="160"/>
      <c r="P151" s="161"/>
      <c r="Q151" s="161"/>
      <c r="R151" s="162"/>
      <c r="S151" s="163"/>
      <c r="T151" s="162"/>
      <c r="U151" s="162"/>
      <c r="V151" s="214"/>
      <c r="W151" s="212"/>
      <c r="X151" s="212"/>
      <c r="Y151" s="212"/>
      <c r="Z151" s="214"/>
      <c r="AA151" s="215"/>
      <c r="AB151" s="215"/>
    </row>
    <row r="152" spans="1:28" s="150" customFormat="1" x14ac:dyDescent="0.2">
      <c r="A152" s="22"/>
      <c r="B152" s="22"/>
      <c r="C152" s="21"/>
      <c r="D152" s="149"/>
      <c r="E152" s="149"/>
      <c r="F152" s="149"/>
      <c r="G152" s="149"/>
      <c r="H152" s="149"/>
      <c r="I152" s="159"/>
      <c r="J152" s="159"/>
      <c r="K152" s="159"/>
      <c r="L152" s="160"/>
      <c r="M152" s="160"/>
      <c r="N152" s="160"/>
      <c r="O152" s="160"/>
      <c r="P152" s="161"/>
      <c r="Q152" s="161"/>
      <c r="R152" s="162"/>
      <c r="S152" s="163"/>
      <c r="T152" s="162"/>
      <c r="U152" s="162"/>
      <c r="V152" s="214"/>
      <c r="W152" s="212"/>
      <c r="X152" s="212"/>
      <c r="Y152" s="212"/>
      <c r="Z152" s="214"/>
      <c r="AA152" s="215"/>
      <c r="AB152" s="215"/>
    </row>
    <row r="153" spans="1:28" s="150" customFormat="1" x14ac:dyDescent="0.2">
      <c r="A153" s="22"/>
      <c r="B153" s="22"/>
      <c r="C153" s="21"/>
      <c r="D153" s="149"/>
      <c r="E153" s="149"/>
      <c r="F153" s="149"/>
      <c r="G153" s="149"/>
      <c r="H153" s="149"/>
      <c r="I153" s="159"/>
      <c r="J153" s="159"/>
      <c r="K153" s="159"/>
      <c r="L153" s="160"/>
      <c r="M153" s="160"/>
      <c r="N153" s="160"/>
      <c r="O153" s="160"/>
      <c r="P153" s="161"/>
      <c r="Q153" s="161"/>
      <c r="R153" s="162"/>
      <c r="S153" s="163"/>
      <c r="T153" s="162"/>
      <c r="U153" s="162"/>
      <c r="V153" s="214"/>
      <c r="W153" s="212"/>
      <c r="X153" s="212"/>
      <c r="Y153" s="212"/>
      <c r="Z153" s="214"/>
      <c r="AA153" s="215"/>
      <c r="AB153" s="215"/>
    </row>
    <row r="154" spans="1:28" s="150" customFormat="1" x14ac:dyDescent="0.2">
      <c r="A154" s="22"/>
      <c r="B154" s="22"/>
      <c r="C154" s="21"/>
      <c r="D154" s="149"/>
      <c r="E154" s="149"/>
      <c r="F154" s="149"/>
      <c r="G154" s="149"/>
      <c r="H154" s="149"/>
      <c r="I154" s="159"/>
      <c r="J154" s="159"/>
      <c r="K154" s="159"/>
      <c r="L154" s="160"/>
      <c r="M154" s="160"/>
      <c r="N154" s="160"/>
      <c r="O154" s="160"/>
      <c r="P154" s="161"/>
      <c r="Q154" s="161"/>
      <c r="R154" s="162"/>
      <c r="S154" s="163"/>
      <c r="T154" s="162"/>
      <c r="U154" s="162"/>
      <c r="V154" s="214"/>
      <c r="W154" s="212"/>
      <c r="X154" s="212"/>
      <c r="Y154" s="212"/>
      <c r="Z154" s="214"/>
      <c r="AA154" s="215"/>
      <c r="AB154" s="215"/>
    </row>
    <row r="155" spans="1:28" s="150" customFormat="1" x14ac:dyDescent="0.2">
      <c r="A155" s="22"/>
      <c r="B155" s="22"/>
      <c r="C155" s="21"/>
      <c r="D155" s="149"/>
      <c r="E155" s="149"/>
      <c r="F155" s="149"/>
      <c r="G155" s="149"/>
      <c r="H155" s="149"/>
      <c r="I155" s="159"/>
      <c r="J155" s="159"/>
      <c r="K155" s="159"/>
      <c r="L155" s="160"/>
      <c r="M155" s="160"/>
      <c r="N155" s="160"/>
      <c r="O155" s="160"/>
      <c r="P155" s="161"/>
      <c r="Q155" s="161"/>
      <c r="R155" s="162"/>
      <c r="S155" s="163"/>
      <c r="T155" s="162"/>
      <c r="U155" s="162"/>
      <c r="V155" s="214"/>
      <c r="W155" s="212"/>
      <c r="X155" s="212"/>
      <c r="Y155" s="212"/>
      <c r="Z155" s="214"/>
      <c r="AA155" s="215"/>
      <c r="AB155" s="215"/>
    </row>
    <row r="156" spans="1:28" s="150" customFormat="1" x14ac:dyDescent="0.2">
      <c r="A156" s="22"/>
      <c r="B156" s="22"/>
      <c r="C156" s="21"/>
      <c r="D156" s="149"/>
      <c r="E156" s="149"/>
      <c r="F156" s="149"/>
      <c r="G156" s="149"/>
      <c r="H156" s="149"/>
      <c r="I156" s="159"/>
      <c r="J156" s="159"/>
      <c r="K156" s="159"/>
      <c r="L156" s="160"/>
      <c r="M156" s="160"/>
      <c r="N156" s="160"/>
      <c r="O156" s="160"/>
      <c r="P156" s="161"/>
      <c r="Q156" s="161"/>
      <c r="R156" s="162"/>
      <c r="S156" s="163"/>
      <c r="T156" s="162"/>
      <c r="U156" s="162"/>
      <c r="V156" s="214"/>
      <c r="W156" s="212"/>
      <c r="X156" s="212"/>
      <c r="Y156" s="212"/>
      <c r="Z156" s="214"/>
      <c r="AA156" s="215"/>
      <c r="AB156" s="215"/>
    </row>
    <row r="157" spans="1:28" s="150" customFormat="1" x14ac:dyDescent="0.2">
      <c r="A157" s="22"/>
      <c r="B157" s="22"/>
      <c r="C157" s="21"/>
      <c r="D157" s="149"/>
      <c r="E157" s="149"/>
      <c r="F157" s="149"/>
      <c r="G157" s="149"/>
      <c r="H157" s="149"/>
      <c r="I157" s="159"/>
      <c r="J157" s="159"/>
      <c r="K157" s="159"/>
      <c r="L157" s="160"/>
      <c r="M157" s="160"/>
      <c r="N157" s="160"/>
      <c r="O157" s="160"/>
      <c r="P157" s="161"/>
      <c r="Q157" s="161"/>
      <c r="R157" s="162"/>
      <c r="S157" s="163"/>
      <c r="T157" s="162"/>
      <c r="U157" s="162"/>
      <c r="V157" s="214"/>
      <c r="W157" s="212"/>
      <c r="X157" s="212"/>
      <c r="Y157" s="212"/>
      <c r="Z157" s="214"/>
      <c r="AA157" s="215"/>
      <c r="AB157" s="215"/>
    </row>
    <row r="158" spans="1:28" s="150" customFormat="1" x14ac:dyDescent="0.2">
      <c r="A158" s="22"/>
      <c r="B158" s="22"/>
      <c r="C158" s="21"/>
      <c r="D158" s="149"/>
      <c r="E158" s="149"/>
      <c r="F158" s="149"/>
      <c r="G158" s="149"/>
      <c r="H158" s="149"/>
      <c r="I158" s="159"/>
      <c r="J158" s="159"/>
      <c r="K158" s="159"/>
      <c r="L158" s="160"/>
      <c r="M158" s="160"/>
      <c r="N158" s="160"/>
      <c r="O158" s="160"/>
      <c r="P158" s="161"/>
      <c r="Q158" s="161"/>
      <c r="R158" s="162"/>
      <c r="S158" s="163"/>
      <c r="T158" s="162"/>
      <c r="U158" s="162"/>
      <c r="V158" s="214"/>
      <c r="W158" s="212"/>
      <c r="X158" s="212"/>
      <c r="Y158" s="212"/>
      <c r="Z158" s="214"/>
      <c r="AA158" s="215"/>
      <c r="AB158" s="215"/>
    </row>
    <row r="159" spans="1:28" s="150" customFormat="1" x14ac:dyDescent="0.2">
      <c r="A159" s="22"/>
      <c r="B159" s="22"/>
      <c r="C159" s="21"/>
      <c r="D159" s="149"/>
      <c r="E159" s="149"/>
      <c r="F159" s="149"/>
      <c r="G159" s="149"/>
      <c r="H159" s="149"/>
      <c r="I159" s="159"/>
      <c r="J159" s="159"/>
      <c r="K159" s="159"/>
      <c r="L159" s="160"/>
      <c r="M159" s="160"/>
      <c r="N159" s="160"/>
      <c r="O159" s="160"/>
      <c r="P159" s="161"/>
      <c r="Q159" s="161"/>
      <c r="R159" s="162"/>
      <c r="S159" s="163"/>
      <c r="T159" s="162"/>
      <c r="U159" s="162"/>
      <c r="V159" s="214"/>
      <c r="W159" s="212"/>
      <c r="X159" s="212"/>
      <c r="Y159" s="212"/>
      <c r="Z159" s="214"/>
      <c r="AA159" s="215"/>
      <c r="AB159" s="215"/>
    </row>
    <row r="160" spans="1:28" s="150" customFormat="1" x14ac:dyDescent="0.2">
      <c r="A160" s="22"/>
      <c r="B160" s="22"/>
      <c r="C160" s="21"/>
      <c r="D160" s="149"/>
      <c r="E160" s="149"/>
      <c r="F160" s="149"/>
      <c r="G160" s="149"/>
      <c r="H160" s="149"/>
      <c r="I160" s="159"/>
      <c r="J160" s="159"/>
      <c r="K160" s="159"/>
      <c r="L160" s="160"/>
      <c r="M160" s="160"/>
      <c r="N160" s="160"/>
      <c r="O160" s="160"/>
      <c r="P160" s="161"/>
      <c r="Q160" s="161"/>
      <c r="R160" s="162"/>
      <c r="S160" s="163"/>
      <c r="T160" s="162"/>
      <c r="U160" s="162"/>
      <c r="V160" s="214"/>
      <c r="W160" s="212"/>
      <c r="X160" s="212"/>
      <c r="Y160" s="212"/>
      <c r="Z160" s="214"/>
      <c r="AA160" s="215"/>
      <c r="AB160" s="215"/>
    </row>
    <row r="161" spans="1:28" s="150" customFormat="1" x14ac:dyDescent="0.2">
      <c r="A161" s="22"/>
      <c r="B161" s="22"/>
      <c r="C161" s="21"/>
      <c r="D161" s="149"/>
      <c r="E161" s="149"/>
      <c r="F161" s="149"/>
      <c r="G161" s="149"/>
      <c r="H161" s="149"/>
      <c r="I161" s="159"/>
      <c r="J161" s="159"/>
      <c r="K161" s="159"/>
      <c r="L161" s="160"/>
      <c r="M161" s="160"/>
      <c r="N161" s="160"/>
      <c r="O161" s="160"/>
      <c r="P161" s="161"/>
      <c r="Q161" s="161"/>
      <c r="R161" s="162"/>
      <c r="S161" s="163"/>
      <c r="T161" s="162"/>
      <c r="U161" s="162"/>
      <c r="V161" s="214"/>
      <c r="W161" s="212"/>
      <c r="X161" s="212"/>
      <c r="Y161" s="212"/>
      <c r="Z161" s="214"/>
      <c r="AA161" s="215"/>
      <c r="AB161" s="215"/>
    </row>
    <row r="162" spans="1:28" s="150" customFormat="1" x14ac:dyDescent="0.2">
      <c r="A162" s="22"/>
      <c r="B162" s="22"/>
      <c r="C162" s="21"/>
      <c r="D162" s="149"/>
      <c r="E162" s="149"/>
      <c r="F162" s="149"/>
      <c r="G162" s="149"/>
      <c r="H162" s="149"/>
      <c r="I162" s="159"/>
      <c r="J162" s="159"/>
      <c r="K162" s="159"/>
      <c r="L162" s="160"/>
      <c r="M162" s="160"/>
      <c r="N162" s="160"/>
      <c r="O162" s="160"/>
      <c r="P162" s="161"/>
      <c r="Q162" s="161"/>
      <c r="R162" s="162"/>
      <c r="S162" s="163"/>
      <c r="T162" s="162"/>
      <c r="U162" s="162"/>
      <c r="V162" s="214"/>
      <c r="W162" s="212"/>
      <c r="X162" s="212"/>
      <c r="Y162" s="212"/>
      <c r="Z162" s="214"/>
      <c r="AA162" s="215"/>
      <c r="AB162" s="215"/>
    </row>
    <row r="163" spans="1:28" s="150" customFormat="1" x14ac:dyDescent="0.2">
      <c r="A163" s="22"/>
      <c r="B163" s="22"/>
      <c r="C163" s="21"/>
      <c r="D163" s="149"/>
      <c r="E163" s="149"/>
      <c r="F163" s="149"/>
      <c r="G163" s="149"/>
      <c r="H163" s="149"/>
      <c r="I163" s="159"/>
      <c r="J163" s="159"/>
      <c r="K163" s="159"/>
      <c r="L163" s="160"/>
      <c r="M163" s="160"/>
      <c r="N163" s="160"/>
      <c r="O163" s="160"/>
      <c r="P163" s="161"/>
      <c r="Q163" s="161"/>
      <c r="R163" s="162"/>
      <c r="S163" s="163"/>
      <c r="T163" s="162"/>
      <c r="U163" s="162"/>
      <c r="V163" s="214"/>
      <c r="W163" s="212"/>
      <c r="X163" s="212"/>
      <c r="Y163" s="212"/>
      <c r="Z163" s="214"/>
      <c r="AA163" s="215"/>
      <c r="AB163" s="215"/>
    </row>
    <row r="164" spans="1:28" s="150" customFormat="1" x14ac:dyDescent="0.2">
      <c r="A164" s="22"/>
      <c r="B164" s="22"/>
      <c r="C164" s="21"/>
      <c r="D164" s="149"/>
      <c r="E164" s="149"/>
      <c r="F164" s="149"/>
      <c r="G164" s="149"/>
      <c r="H164" s="149"/>
      <c r="I164" s="159"/>
      <c r="J164" s="159"/>
      <c r="K164" s="159"/>
      <c r="L164" s="160"/>
      <c r="M164" s="160"/>
      <c r="N164" s="160"/>
      <c r="O164" s="160"/>
      <c r="P164" s="161"/>
      <c r="Q164" s="161"/>
      <c r="R164" s="162"/>
      <c r="S164" s="163"/>
      <c r="T164" s="162"/>
      <c r="U164" s="162"/>
      <c r="V164" s="214"/>
      <c r="W164" s="212"/>
      <c r="X164" s="212"/>
      <c r="Y164" s="212"/>
      <c r="Z164" s="214"/>
      <c r="AA164" s="215"/>
      <c r="AB164" s="215"/>
    </row>
    <row r="165" spans="1:28" s="150" customFormat="1" x14ac:dyDescent="0.2">
      <c r="A165" s="22"/>
      <c r="B165" s="22"/>
      <c r="C165" s="21"/>
      <c r="D165" s="149"/>
      <c r="E165" s="149"/>
      <c r="F165" s="149"/>
      <c r="G165" s="149"/>
      <c r="H165" s="149"/>
      <c r="I165" s="159"/>
      <c r="J165" s="159"/>
      <c r="K165" s="159"/>
      <c r="L165" s="160"/>
      <c r="M165" s="160"/>
      <c r="N165" s="160"/>
      <c r="O165" s="160"/>
      <c r="P165" s="161"/>
      <c r="Q165" s="161"/>
      <c r="R165" s="162"/>
      <c r="S165" s="163"/>
      <c r="T165" s="162"/>
      <c r="U165" s="162"/>
      <c r="V165" s="214"/>
      <c r="W165" s="212"/>
      <c r="X165" s="212"/>
      <c r="Y165" s="212"/>
      <c r="Z165" s="214"/>
      <c r="AA165" s="215"/>
      <c r="AB165" s="215"/>
    </row>
    <row r="166" spans="1:28" s="150" customFormat="1" x14ac:dyDescent="0.2">
      <c r="A166" s="22"/>
      <c r="B166" s="22"/>
      <c r="C166" s="21"/>
      <c r="D166" s="149"/>
      <c r="E166" s="149"/>
      <c r="F166" s="149"/>
      <c r="G166" s="149"/>
      <c r="H166" s="149"/>
      <c r="I166" s="159"/>
      <c r="J166" s="159"/>
      <c r="K166" s="159"/>
      <c r="L166" s="160"/>
      <c r="M166" s="160"/>
      <c r="N166" s="160"/>
      <c r="O166" s="160"/>
      <c r="P166" s="161"/>
      <c r="Q166" s="161"/>
      <c r="R166" s="162"/>
      <c r="S166" s="163"/>
      <c r="T166" s="162"/>
      <c r="U166" s="162"/>
      <c r="V166" s="214"/>
      <c r="W166" s="212"/>
      <c r="X166" s="212"/>
      <c r="Y166" s="212"/>
      <c r="Z166" s="214"/>
      <c r="AA166" s="215"/>
      <c r="AB166" s="215"/>
    </row>
    <row r="167" spans="1:28" s="150" customFormat="1" x14ac:dyDescent="0.2">
      <c r="A167" s="22"/>
      <c r="B167" s="22"/>
      <c r="C167" s="21"/>
      <c r="D167" s="149"/>
      <c r="E167" s="149"/>
      <c r="F167" s="149"/>
      <c r="G167" s="149"/>
      <c r="H167" s="149"/>
      <c r="I167" s="159"/>
      <c r="J167" s="159"/>
      <c r="K167" s="159"/>
      <c r="L167" s="160"/>
      <c r="M167" s="160"/>
      <c r="N167" s="160"/>
      <c r="O167" s="160"/>
      <c r="P167" s="161"/>
      <c r="Q167" s="161"/>
      <c r="R167" s="162"/>
      <c r="S167" s="163"/>
      <c r="T167" s="162"/>
      <c r="U167" s="162"/>
      <c r="V167" s="214"/>
      <c r="W167" s="212"/>
      <c r="X167" s="212"/>
      <c r="Y167" s="212"/>
      <c r="Z167" s="214"/>
      <c r="AA167" s="215"/>
      <c r="AB167" s="215"/>
    </row>
    <row r="168" spans="1:28" s="150" customFormat="1" x14ac:dyDescent="0.2">
      <c r="A168" s="22"/>
      <c r="B168" s="22"/>
      <c r="C168" s="21"/>
      <c r="D168" s="149"/>
      <c r="E168" s="149"/>
      <c r="F168" s="149"/>
      <c r="G168" s="149"/>
      <c r="H168" s="149"/>
      <c r="I168" s="159"/>
      <c r="J168" s="159"/>
      <c r="K168" s="159"/>
      <c r="L168" s="160"/>
      <c r="M168" s="160"/>
      <c r="N168" s="160"/>
      <c r="O168" s="160"/>
      <c r="P168" s="161"/>
      <c r="Q168" s="161"/>
      <c r="R168" s="162"/>
      <c r="S168" s="163"/>
      <c r="T168" s="162"/>
      <c r="U168" s="162"/>
      <c r="V168" s="214"/>
      <c r="W168" s="212"/>
      <c r="X168" s="212"/>
      <c r="Y168" s="212"/>
      <c r="Z168" s="214"/>
      <c r="AA168" s="215"/>
      <c r="AB168" s="215"/>
    </row>
    <row r="169" spans="1:28" s="150" customFormat="1" x14ac:dyDescent="0.2">
      <c r="A169" s="22"/>
      <c r="B169" s="22"/>
      <c r="C169" s="21"/>
      <c r="D169" s="149"/>
      <c r="E169" s="149"/>
      <c r="F169" s="149"/>
      <c r="G169" s="149"/>
      <c r="H169" s="149"/>
      <c r="I169" s="159"/>
      <c r="J169" s="159"/>
      <c r="K169" s="159"/>
      <c r="L169" s="160"/>
      <c r="M169" s="160"/>
      <c r="N169" s="160"/>
      <c r="O169" s="160"/>
      <c r="P169" s="161"/>
      <c r="Q169" s="161"/>
      <c r="R169" s="162"/>
      <c r="S169" s="163"/>
      <c r="T169" s="162"/>
      <c r="U169" s="162"/>
      <c r="V169" s="214"/>
      <c r="W169" s="212"/>
      <c r="X169" s="212"/>
      <c r="Y169" s="212"/>
      <c r="Z169" s="214"/>
      <c r="AA169" s="215"/>
      <c r="AB169" s="215"/>
    </row>
    <row r="170" spans="1:28" s="150" customFormat="1" x14ac:dyDescent="0.2">
      <c r="A170" s="22"/>
      <c r="B170" s="22"/>
      <c r="C170" s="21"/>
      <c r="D170" s="149"/>
      <c r="E170" s="149"/>
      <c r="F170" s="149"/>
      <c r="G170" s="149"/>
      <c r="H170" s="149"/>
      <c r="I170" s="159"/>
      <c r="J170" s="159"/>
      <c r="K170" s="159"/>
      <c r="L170" s="160"/>
      <c r="M170" s="160"/>
      <c r="N170" s="160"/>
      <c r="O170" s="160"/>
      <c r="P170" s="161"/>
      <c r="Q170" s="161"/>
      <c r="R170" s="162"/>
      <c r="S170" s="163"/>
      <c r="T170" s="162"/>
      <c r="U170" s="162"/>
      <c r="V170" s="214"/>
      <c r="W170" s="212"/>
      <c r="X170" s="212"/>
      <c r="Y170" s="212"/>
      <c r="Z170" s="214"/>
      <c r="AA170" s="215"/>
      <c r="AB170" s="215"/>
    </row>
    <row r="171" spans="1:28" s="150" customFormat="1" x14ac:dyDescent="0.2">
      <c r="A171" s="22"/>
      <c r="B171" s="22"/>
      <c r="C171" s="21"/>
      <c r="D171" s="149"/>
      <c r="E171" s="149"/>
      <c r="F171" s="149"/>
      <c r="G171" s="149"/>
      <c r="H171" s="149"/>
      <c r="I171" s="159"/>
      <c r="J171" s="159"/>
      <c r="K171" s="159"/>
      <c r="L171" s="160"/>
      <c r="M171" s="160"/>
      <c r="N171" s="160"/>
      <c r="O171" s="160"/>
      <c r="P171" s="161"/>
      <c r="Q171" s="161"/>
      <c r="R171" s="162"/>
      <c r="S171" s="163"/>
      <c r="T171" s="162"/>
      <c r="U171" s="162"/>
      <c r="V171" s="214"/>
      <c r="W171" s="212"/>
      <c r="X171" s="212"/>
      <c r="Y171" s="212"/>
      <c r="Z171" s="214"/>
      <c r="AA171" s="215"/>
      <c r="AB171" s="215"/>
    </row>
    <row r="172" spans="1:28" s="150" customFormat="1" x14ac:dyDescent="0.2">
      <c r="A172" s="22"/>
      <c r="B172" s="22"/>
      <c r="C172" s="21"/>
      <c r="D172" s="149"/>
      <c r="E172" s="149"/>
      <c r="F172" s="149"/>
      <c r="G172" s="149"/>
      <c r="H172" s="149"/>
      <c r="I172" s="159"/>
      <c r="J172" s="159"/>
      <c r="K172" s="159"/>
      <c r="L172" s="160"/>
      <c r="M172" s="160"/>
      <c r="N172" s="160"/>
      <c r="O172" s="160"/>
      <c r="P172" s="161"/>
      <c r="Q172" s="161"/>
      <c r="R172" s="162"/>
      <c r="S172" s="163"/>
      <c r="T172" s="162"/>
      <c r="U172" s="162"/>
      <c r="V172" s="214"/>
      <c r="W172" s="212"/>
      <c r="X172" s="212"/>
      <c r="Y172" s="212"/>
      <c r="Z172" s="214"/>
      <c r="AA172" s="215"/>
      <c r="AB172" s="215"/>
    </row>
    <row r="173" spans="1:28" s="150" customFormat="1" x14ac:dyDescent="0.2">
      <c r="A173" s="22"/>
      <c r="B173" s="22"/>
      <c r="C173" s="21"/>
      <c r="D173" s="149"/>
      <c r="E173" s="149"/>
      <c r="F173" s="149"/>
      <c r="G173" s="149"/>
      <c r="H173" s="149"/>
      <c r="I173" s="159"/>
      <c r="J173" s="159"/>
      <c r="K173" s="159"/>
      <c r="L173" s="160"/>
      <c r="M173" s="160"/>
      <c r="N173" s="160"/>
      <c r="O173" s="160"/>
      <c r="P173" s="161"/>
      <c r="Q173" s="161"/>
      <c r="R173" s="162"/>
      <c r="S173" s="163"/>
      <c r="T173" s="162"/>
      <c r="U173" s="162"/>
      <c r="V173" s="214"/>
      <c r="W173" s="212"/>
      <c r="X173" s="212"/>
      <c r="Y173" s="212"/>
      <c r="Z173" s="214"/>
      <c r="AA173" s="215"/>
      <c r="AB173" s="215"/>
    </row>
    <row r="174" spans="1:28" s="150" customFormat="1" x14ac:dyDescent="0.2">
      <c r="A174" s="22"/>
      <c r="B174" s="22"/>
      <c r="C174" s="21"/>
      <c r="D174" s="149"/>
      <c r="E174" s="149"/>
      <c r="F174" s="149"/>
      <c r="G174" s="149"/>
      <c r="H174" s="149"/>
      <c r="I174" s="159"/>
      <c r="J174" s="159"/>
      <c r="K174" s="159"/>
      <c r="L174" s="160"/>
      <c r="M174" s="160"/>
      <c r="N174" s="160"/>
      <c r="O174" s="160"/>
      <c r="P174" s="161"/>
      <c r="Q174" s="161"/>
      <c r="R174" s="162"/>
      <c r="S174" s="163"/>
      <c r="T174" s="162"/>
      <c r="U174" s="162"/>
      <c r="V174" s="214"/>
      <c r="W174" s="212"/>
      <c r="X174" s="212"/>
      <c r="Y174" s="212"/>
      <c r="Z174" s="214"/>
      <c r="AA174" s="215"/>
      <c r="AB174" s="215"/>
    </row>
    <row r="175" spans="1:28" s="150" customFormat="1" x14ac:dyDescent="0.2">
      <c r="A175" s="22"/>
      <c r="B175" s="22"/>
      <c r="C175" s="21"/>
      <c r="D175" s="149"/>
      <c r="E175" s="149"/>
      <c r="F175" s="149"/>
      <c r="G175" s="149"/>
      <c r="H175" s="149"/>
      <c r="I175" s="159"/>
      <c r="J175" s="159"/>
      <c r="K175" s="159"/>
      <c r="L175" s="160"/>
      <c r="M175" s="160"/>
      <c r="N175" s="160"/>
      <c r="O175" s="160"/>
      <c r="P175" s="161"/>
      <c r="Q175" s="161"/>
      <c r="R175" s="162"/>
      <c r="S175" s="163"/>
      <c r="T175" s="162"/>
      <c r="U175" s="162"/>
      <c r="V175" s="214"/>
      <c r="W175" s="212"/>
      <c r="X175" s="212"/>
      <c r="Y175" s="212"/>
      <c r="Z175" s="214"/>
      <c r="AA175" s="215"/>
      <c r="AB175" s="215"/>
    </row>
    <row r="176" spans="1:28" s="150" customFormat="1" x14ac:dyDescent="0.2">
      <c r="A176" s="22"/>
      <c r="B176" s="22"/>
      <c r="C176" s="21"/>
      <c r="D176" s="149"/>
      <c r="E176" s="149"/>
      <c r="F176" s="149"/>
      <c r="G176" s="149"/>
      <c r="H176" s="149"/>
      <c r="I176" s="159"/>
      <c r="J176" s="159"/>
      <c r="K176" s="159"/>
      <c r="L176" s="160"/>
      <c r="M176" s="160"/>
      <c r="N176" s="160"/>
      <c r="O176" s="160"/>
      <c r="P176" s="161"/>
      <c r="Q176" s="161"/>
      <c r="R176" s="162"/>
      <c r="S176" s="163"/>
      <c r="T176" s="162"/>
      <c r="U176" s="162"/>
      <c r="V176" s="214"/>
      <c r="W176" s="212"/>
      <c r="X176" s="212"/>
      <c r="Y176" s="212"/>
      <c r="Z176" s="214"/>
      <c r="AA176" s="215"/>
      <c r="AB176" s="215"/>
    </row>
    <row r="177" spans="1:28" s="150" customFormat="1" x14ac:dyDescent="0.2">
      <c r="A177" s="22"/>
      <c r="B177" s="22"/>
      <c r="C177" s="21"/>
      <c r="D177" s="149"/>
      <c r="E177" s="149"/>
      <c r="F177" s="149"/>
      <c r="G177" s="149"/>
      <c r="H177" s="149"/>
      <c r="I177" s="159"/>
      <c r="J177" s="159"/>
      <c r="K177" s="159"/>
      <c r="L177" s="160"/>
      <c r="M177" s="160"/>
      <c r="N177" s="160"/>
      <c r="O177" s="160"/>
      <c r="P177" s="161"/>
      <c r="Q177" s="161"/>
      <c r="R177" s="162"/>
      <c r="S177" s="163"/>
      <c r="T177" s="162"/>
      <c r="U177" s="162"/>
      <c r="V177" s="214"/>
      <c r="W177" s="212"/>
      <c r="X177" s="212"/>
      <c r="Y177" s="212"/>
      <c r="Z177" s="214"/>
      <c r="AA177" s="215"/>
      <c r="AB177" s="215"/>
    </row>
    <row r="178" spans="1:28" s="150" customFormat="1" x14ac:dyDescent="0.2">
      <c r="A178" s="22"/>
      <c r="B178" s="22"/>
      <c r="C178" s="21"/>
      <c r="D178" s="149"/>
      <c r="E178" s="149"/>
      <c r="F178" s="149"/>
      <c r="G178" s="149"/>
      <c r="H178" s="149"/>
      <c r="I178" s="159"/>
      <c r="J178" s="159"/>
      <c r="K178" s="159"/>
      <c r="L178" s="160"/>
      <c r="M178" s="160"/>
      <c r="N178" s="160"/>
      <c r="O178" s="160"/>
      <c r="P178" s="161"/>
      <c r="Q178" s="161"/>
      <c r="R178" s="162"/>
      <c r="S178" s="163"/>
      <c r="T178" s="162"/>
      <c r="U178" s="162"/>
      <c r="V178" s="214"/>
      <c r="W178" s="212"/>
      <c r="X178" s="212"/>
      <c r="Y178" s="212"/>
      <c r="Z178" s="214"/>
      <c r="AA178" s="215"/>
      <c r="AB178" s="215"/>
    </row>
    <row r="179" spans="1:28" s="150" customFormat="1" x14ac:dyDescent="0.2">
      <c r="A179" s="22"/>
      <c r="B179" s="22"/>
      <c r="C179" s="21"/>
      <c r="D179" s="149"/>
      <c r="E179" s="149"/>
      <c r="F179" s="149"/>
      <c r="G179" s="149"/>
      <c r="H179" s="149"/>
      <c r="I179" s="159"/>
      <c r="J179" s="159"/>
      <c r="K179" s="159"/>
      <c r="L179" s="160"/>
      <c r="M179" s="160"/>
      <c r="N179" s="160"/>
      <c r="O179" s="160"/>
      <c r="P179" s="161"/>
      <c r="Q179" s="161"/>
      <c r="R179" s="162"/>
      <c r="S179" s="163"/>
      <c r="T179" s="162"/>
      <c r="U179" s="162"/>
      <c r="V179" s="214"/>
      <c r="W179" s="212"/>
      <c r="X179" s="212"/>
      <c r="Y179" s="212"/>
      <c r="Z179" s="214"/>
      <c r="AA179" s="215"/>
      <c r="AB179" s="215"/>
    </row>
    <row r="180" spans="1:28" s="150" customFormat="1" x14ac:dyDescent="0.2">
      <c r="A180" s="22"/>
      <c r="B180" s="22"/>
      <c r="C180" s="21"/>
      <c r="D180" s="149"/>
      <c r="E180" s="149"/>
      <c r="F180" s="149"/>
      <c r="G180" s="149"/>
      <c r="H180" s="149"/>
      <c r="I180" s="159"/>
      <c r="J180" s="159"/>
      <c r="K180" s="159"/>
      <c r="L180" s="160"/>
      <c r="M180" s="160"/>
      <c r="N180" s="160"/>
      <c r="O180" s="160"/>
      <c r="P180" s="161"/>
      <c r="Q180" s="161"/>
      <c r="R180" s="162"/>
      <c r="S180" s="163"/>
      <c r="T180" s="162"/>
      <c r="U180" s="162"/>
      <c r="V180" s="214"/>
      <c r="W180" s="212"/>
      <c r="X180" s="212"/>
      <c r="Y180" s="212"/>
      <c r="Z180" s="214"/>
      <c r="AA180" s="215"/>
      <c r="AB180" s="215"/>
    </row>
    <row r="181" spans="1:28" s="150" customFormat="1" x14ac:dyDescent="0.2">
      <c r="A181" s="22"/>
      <c r="B181" s="22"/>
      <c r="C181" s="21"/>
      <c r="D181" s="149"/>
      <c r="E181" s="149"/>
      <c r="F181" s="149"/>
      <c r="G181" s="149"/>
      <c r="H181" s="149"/>
      <c r="I181" s="159"/>
      <c r="J181" s="159"/>
      <c r="K181" s="159"/>
      <c r="L181" s="160"/>
      <c r="M181" s="160"/>
      <c r="N181" s="160"/>
      <c r="O181" s="160"/>
      <c r="P181" s="161"/>
      <c r="Q181" s="161"/>
      <c r="R181" s="162"/>
      <c r="S181" s="163"/>
      <c r="T181" s="162"/>
      <c r="U181" s="162"/>
      <c r="V181" s="214"/>
      <c r="W181" s="212"/>
      <c r="X181" s="212"/>
      <c r="Y181" s="212"/>
      <c r="Z181" s="214"/>
      <c r="AA181" s="215"/>
      <c r="AB181" s="215"/>
    </row>
    <row r="182" spans="1:28" s="150" customFormat="1" x14ac:dyDescent="0.2">
      <c r="A182" s="22"/>
      <c r="B182" s="22"/>
      <c r="C182" s="21"/>
      <c r="D182" s="149"/>
      <c r="E182" s="149"/>
      <c r="F182" s="149"/>
      <c r="G182" s="149"/>
      <c r="H182" s="149"/>
      <c r="I182" s="159"/>
      <c r="J182" s="159"/>
      <c r="K182" s="159"/>
      <c r="L182" s="160"/>
      <c r="M182" s="160"/>
      <c r="N182" s="160"/>
      <c r="O182" s="160"/>
      <c r="P182" s="161"/>
      <c r="Q182" s="161"/>
      <c r="R182" s="162"/>
      <c r="S182" s="163"/>
      <c r="T182" s="162"/>
      <c r="U182" s="162"/>
      <c r="V182" s="214"/>
      <c r="W182" s="212"/>
      <c r="X182" s="212"/>
      <c r="Y182" s="212"/>
      <c r="Z182" s="214"/>
      <c r="AA182" s="215"/>
      <c r="AB182" s="215"/>
    </row>
    <row r="183" spans="1:28" s="150" customFormat="1" x14ac:dyDescent="0.2">
      <c r="A183" s="22"/>
      <c r="B183" s="22"/>
      <c r="C183" s="21"/>
      <c r="D183" s="149"/>
      <c r="E183" s="149"/>
      <c r="F183" s="149"/>
      <c r="G183" s="149"/>
      <c r="H183" s="149"/>
      <c r="I183" s="159"/>
      <c r="J183" s="159"/>
      <c r="K183" s="159"/>
      <c r="L183" s="160"/>
      <c r="M183" s="160"/>
      <c r="N183" s="160"/>
      <c r="O183" s="160"/>
      <c r="P183" s="161"/>
      <c r="Q183" s="161"/>
      <c r="R183" s="162"/>
      <c r="S183" s="163"/>
      <c r="T183" s="162"/>
      <c r="U183" s="162"/>
      <c r="V183" s="214"/>
      <c r="W183" s="212"/>
      <c r="X183" s="212"/>
      <c r="Y183" s="212"/>
      <c r="Z183" s="214"/>
      <c r="AA183" s="215"/>
      <c r="AB183" s="215"/>
    </row>
    <row r="184" spans="1:28" s="150" customFormat="1" x14ac:dyDescent="0.2">
      <c r="A184" s="22"/>
      <c r="B184" s="22"/>
      <c r="C184" s="21"/>
      <c r="D184" s="149"/>
      <c r="E184" s="149"/>
      <c r="F184" s="149"/>
      <c r="G184" s="149"/>
      <c r="H184" s="149"/>
      <c r="I184" s="159"/>
      <c r="J184" s="159"/>
      <c r="K184" s="159"/>
      <c r="L184" s="160"/>
      <c r="M184" s="160"/>
      <c r="N184" s="160"/>
      <c r="O184" s="160"/>
      <c r="P184" s="161"/>
      <c r="Q184" s="161"/>
      <c r="R184" s="162"/>
      <c r="S184" s="163"/>
      <c r="T184" s="162"/>
      <c r="U184" s="162"/>
      <c r="V184" s="214"/>
      <c r="W184" s="212"/>
      <c r="X184" s="212"/>
      <c r="Y184" s="212"/>
      <c r="Z184" s="214"/>
      <c r="AA184" s="215"/>
      <c r="AB184" s="215"/>
    </row>
    <row r="185" spans="1:28" s="150" customFormat="1" x14ac:dyDescent="0.2">
      <c r="A185" s="22"/>
      <c r="B185" s="22"/>
      <c r="C185" s="21"/>
      <c r="D185" s="149"/>
      <c r="E185" s="149"/>
      <c r="F185" s="149"/>
      <c r="G185" s="149"/>
      <c r="H185" s="149"/>
      <c r="I185" s="159"/>
      <c r="J185" s="159"/>
      <c r="K185" s="159"/>
      <c r="L185" s="160"/>
      <c r="M185" s="160"/>
      <c r="N185" s="160"/>
      <c r="O185" s="160"/>
      <c r="P185" s="161"/>
      <c r="Q185" s="161"/>
      <c r="R185" s="162"/>
      <c r="S185" s="163"/>
      <c r="T185" s="162"/>
      <c r="U185" s="162"/>
      <c r="V185" s="214"/>
      <c r="W185" s="212"/>
      <c r="X185" s="212"/>
      <c r="Y185" s="212"/>
      <c r="Z185" s="214"/>
      <c r="AA185" s="215"/>
      <c r="AB185" s="215"/>
    </row>
    <row r="186" spans="1:28" s="150" customFormat="1" x14ac:dyDescent="0.2">
      <c r="A186" s="22"/>
      <c r="B186" s="22"/>
      <c r="C186" s="21"/>
      <c r="D186" s="149"/>
      <c r="E186" s="149"/>
      <c r="F186" s="149"/>
      <c r="G186" s="149"/>
      <c r="H186" s="149"/>
      <c r="I186" s="159"/>
      <c r="J186" s="159"/>
      <c r="K186" s="159"/>
      <c r="L186" s="160"/>
      <c r="M186" s="160"/>
      <c r="N186" s="160"/>
      <c r="O186" s="160"/>
      <c r="P186" s="161"/>
      <c r="Q186" s="161"/>
      <c r="R186" s="162"/>
      <c r="S186" s="163"/>
      <c r="T186" s="162"/>
      <c r="U186" s="162"/>
      <c r="V186" s="214"/>
      <c r="W186" s="212"/>
      <c r="X186" s="212"/>
      <c r="Y186" s="212"/>
      <c r="Z186" s="214"/>
      <c r="AA186" s="215"/>
      <c r="AB186" s="215"/>
    </row>
    <row r="187" spans="1:28" s="150" customFormat="1" x14ac:dyDescent="0.2">
      <c r="A187" s="22"/>
      <c r="B187" s="22"/>
      <c r="C187" s="21"/>
      <c r="D187" s="149"/>
      <c r="E187" s="149"/>
      <c r="F187" s="149"/>
      <c r="G187" s="149"/>
      <c r="H187" s="149"/>
      <c r="I187" s="159"/>
      <c r="J187" s="159"/>
      <c r="K187" s="159"/>
      <c r="L187" s="160"/>
      <c r="M187" s="160"/>
      <c r="N187" s="160"/>
      <c r="O187" s="160"/>
      <c r="P187" s="161"/>
      <c r="Q187" s="161"/>
      <c r="R187" s="162"/>
      <c r="S187" s="163"/>
      <c r="T187" s="162"/>
      <c r="U187" s="162"/>
      <c r="V187" s="214"/>
      <c r="W187" s="212"/>
      <c r="X187" s="212"/>
      <c r="Y187" s="212"/>
      <c r="Z187" s="214"/>
      <c r="AA187" s="215"/>
      <c r="AB187" s="215"/>
    </row>
    <row r="188" spans="1:28" s="150" customFormat="1" x14ac:dyDescent="0.2">
      <c r="A188" s="22"/>
      <c r="B188" s="22"/>
      <c r="C188" s="21"/>
      <c r="D188" s="149"/>
      <c r="E188" s="149"/>
      <c r="F188" s="149"/>
      <c r="G188" s="149"/>
      <c r="H188" s="149"/>
      <c r="I188" s="159"/>
      <c r="J188" s="159"/>
      <c r="K188" s="159"/>
      <c r="L188" s="160"/>
      <c r="M188" s="160"/>
      <c r="N188" s="160"/>
      <c r="O188" s="160"/>
      <c r="P188" s="161"/>
      <c r="Q188" s="161"/>
      <c r="R188" s="162"/>
      <c r="S188" s="163"/>
      <c r="T188" s="162"/>
      <c r="U188" s="162"/>
      <c r="V188" s="214"/>
      <c r="W188" s="212"/>
      <c r="X188" s="212"/>
      <c r="Y188" s="212"/>
      <c r="Z188" s="214"/>
      <c r="AA188" s="215"/>
      <c r="AB188" s="215"/>
    </row>
    <row r="189" spans="1:28" s="150" customFormat="1" x14ac:dyDescent="0.2">
      <c r="A189" s="22"/>
      <c r="B189" s="22"/>
      <c r="C189" s="21"/>
      <c r="D189" s="149"/>
      <c r="E189" s="149"/>
      <c r="F189" s="149"/>
      <c r="G189" s="149"/>
      <c r="H189" s="149"/>
      <c r="I189" s="159"/>
      <c r="J189" s="159"/>
      <c r="K189" s="159"/>
      <c r="L189" s="160"/>
      <c r="M189" s="160"/>
      <c r="N189" s="160"/>
      <c r="O189" s="160"/>
      <c r="P189" s="161"/>
      <c r="Q189" s="161"/>
      <c r="R189" s="162"/>
      <c r="S189" s="163"/>
      <c r="T189" s="162"/>
      <c r="U189" s="162"/>
      <c r="V189" s="214"/>
      <c r="W189" s="212"/>
      <c r="X189" s="212"/>
      <c r="Y189" s="212"/>
      <c r="Z189" s="214"/>
      <c r="AA189" s="215"/>
      <c r="AB189" s="215"/>
    </row>
    <row r="190" spans="1:28" s="150" customFormat="1" x14ac:dyDescent="0.2">
      <c r="A190" s="22"/>
      <c r="B190" s="22"/>
      <c r="C190" s="21"/>
      <c r="D190" s="149"/>
      <c r="E190" s="149"/>
      <c r="F190" s="149"/>
      <c r="G190" s="149"/>
      <c r="H190" s="149"/>
      <c r="I190" s="159"/>
      <c r="J190" s="159"/>
      <c r="K190" s="159"/>
      <c r="L190" s="160"/>
      <c r="M190" s="160"/>
      <c r="N190" s="160"/>
      <c r="O190" s="160"/>
      <c r="P190" s="161"/>
      <c r="Q190" s="161"/>
      <c r="R190" s="162"/>
      <c r="S190" s="163"/>
      <c r="T190" s="162"/>
      <c r="U190" s="162"/>
      <c r="V190" s="214"/>
      <c r="W190" s="212"/>
      <c r="X190" s="212"/>
      <c r="Y190" s="212"/>
      <c r="Z190" s="214"/>
      <c r="AA190" s="215"/>
      <c r="AB190" s="215"/>
    </row>
    <row r="191" spans="1:28" s="150" customFormat="1" x14ac:dyDescent="0.2">
      <c r="A191" s="22"/>
      <c r="B191" s="22"/>
      <c r="C191" s="21"/>
      <c r="D191" s="149"/>
      <c r="E191" s="149"/>
      <c r="F191" s="149"/>
      <c r="G191" s="149"/>
      <c r="H191" s="149"/>
      <c r="I191" s="159"/>
      <c r="J191" s="159"/>
      <c r="K191" s="159"/>
      <c r="L191" s="160"/>
      <c r="M191" s="160"/>
      <c r="N191" s="160"/>
      <c r="O191" s="160"/>
      <c r="P191" s="161"/>
      <c r="Q191" s="161"/>
      <c r="R191" s="162"/>
      <c r="S191" s="163"/>
      <c r="T191" s="162"/>
      <c r="U191" s="162"/>
      <c r="V191" s="214"/>
      <c r="W191" s="212"/>
      <c r="X191" s="212"/>
      <c r="Y191" s="212"/>
      <c r="Z191" s="214"/>
      <c r="AA191" s="215"/>
      <c r="AB191" s="215"/>
    </row>
    <row r="192" spans="1:28" s="150" customFormat="1" x14ac:dyDescent="0.2">
      <c r="A192" s="22"/>
      <c r="B192" s="22"/>
      <c r="C192" s="21"/>
      <c r="D192" s="149"/>
      <c r="E192" s="149"/>
      <c r="F192" s="149"/>
      <c r="G192" s="149"/>
      <c r="H192" s="149"/>
      <c r="I192" s="159"/>
      <c r="J192" s="159"/>
      <c r="K192" s="159"/>
      <c r="L192" s="160"/>
      <c r="M192" s="160"/>
      <c r="N192" s="160"/>
      <c r="O192" s="160"/>
      <c r="P192" s="161"/>
      <c r="Q192" s="161"/>
      <c r="R192" s="162"/>
      <c r="S192" s="163"/>
      <c r="T192" s="162"/>
      <c r="U192" s="162"/>
      <c r="V192" s="214"/>
      <c r="W192" s="212"/>
      <c r="X192" s="212"/>
      <c r="Y192" s="212"/>
      <c r="Z192" s="214"/>
      <c r="AA192" s="215"/>
      <c r="AB192" s="215"/>
    </row>
    <row r="193" spans="1:28" s="150" customFormat="1" x14ac:dyDescent="0.2">
      <c r="A193" s="22"/>
      <c r="B193" s="22"/>
      <c r="C193" s="21"/>
      <c r="D193" s="149"/>
      <c r="E193" s="149"/>
      <c r="F193" s="149"/>
      <c r="G193" s="149"/>
      <c r="H193" s="149"/>
      <c r="I193" s="159"/>
      <c r="J193" s="159"/>
      <c r="K193" s="159"/>
      <c r="L193" s="160"/>
      <c r="M193" s="160"/>
      <c r="N193" s="160"/>
      <c r="O193" s="160"/>
      <c r="P193" s="161"/>
      <c r="Q193" s="161"/>
      <c r="R193" s="162"/>
      <c r="S193" s="163"/>
      <c r="T193" s="162"/>
      <c r="U193" s="162"/>
      <c r="V193" s="214"/>
      <c r="W193" s="212"/>
      <c r="X193" s="212"/>
      <c r="Y193" s="212"/>
      <c r="Z193" s="214"/>
      <c r="AA193" s="215"/>
      <c r="AB193" s="215"/>
    </row>
    <row r="194" spans="1:28" s="150" customFormat="1" x14ac:dyDescent="0.2">
      <c r="A194" s="22"/>
      <c r="B194" s="22"/>
      <c r="C194" s="21"/>
      <c r="D194" s="149"/>
      <c r="E194" s="149"/>
      <c r="F194" s="149"/>
      <c r="G194" s="149"/>
      <c r="H194" s="149"/>
      <c r="I194" s="159"/>
      <c r="J194" s="159"/>
      <c r="K194" s="159"/>
      <c r="L194" s="160"/>
      <c r="M194" s="160"/>
      <c r="N194" s="160"/>
      <c r="O194" s="160"/>
      <c r="P194" s="161"/>
      <c r="Q194" s="161"/>
      <c r="R194" s="162"/>
      <c r="S194" s="163"/>
      <c r="T194" s="162"/>
      <c r="U194" s="162"/>
      <c r="V194" s="214"/>
      <c r="W194" s="212"/>
      <c r="X194" s="212"/>
      <c r="Y194" s="212"/>
      <c r="Z194" s="214"/>
      <c r="AA194" s="215"/>
      <c r="AB194" s="215"/>
    </row>
    <row r="195" spans="1:28" s="150" customFormat="1" x14ac:dyDescent="0.2">
      <c r="A195" s="22"/>
      <c r="B195" s="22"/>
      <c r="C195" s="21"/>
      <c r="D195" s="149"/>
      <c r="E195" s="149"/>
      <c r="F195" s="149"/>
      <c r="G195" s="149"/>
      <c r="H195" s="149"/>
      <c r="I195" s="159"/>
      <c r="J195" s="159"/>
      <c r="K195" s="159"/>
      <c r="L195" s="160"/>
      <c r="M195" s="160"/>
      <c r="N195" s="160"/>
      <c r="O195" s="160"/>
      <c r="P195" s="161"/>
      <c r="Q195" s="161"/>
      <c r="R195" s="162"/>
      <c r="S195" s="163"/>
      <c r="T195" s="162"/>
      <c r="U195" s="162"/>
      <c r="V195" s="214"/>
      <c r="W195" s="212"/>
      <c r="X195" s="212"/>
      <c r="Y195" s="212"/>
      <c r="Z195" s="214"/>
      <c r="AA195" s="215"/>
      <c r="AB195" s="215"/>
    </row>
    <row r="196" spans="1:28" s="150" customFormat="1" x14ac:dyDescent="0.2">
      <c r="A196" s="22"/>
      <c r="B196" s="22"/>
      <c r="C196" s="21"/>
      <c r="D196" s="149"/>
      <c r="E196" s="149"/>
      <c r="F196" s="149"/>
      <c r="G196" s="149"/>
      <c r="H196" s="149"/>
      <c r="I196" s="159"/>
      <c r="J196" s="159"/>
      <c r="K196" s="159"/>
      <c r="L196" s="160"/>
      <c r="M196" s="160"/>
      <c r="N196" s="160"/>
      <c r="O196" s="160"/>
      <c r="P196" s="161"/>
      <c r="Q196" s="161"/>
      <c r="R196" s="162"/>
      <c r="S196" s="163"/>
      <c r="T196" s="162"/>
      <c r="U196" s="162"/>
      <c r="V196" s="214"/>
      <c r="W196" s="212"/>
      <c r="X196" s="212"/>
      <c r="Y196" s="212"/>
      <c r="Z196" s="214"/>
      <c r="AA196" s="215"/>
      <c r="AB196" s="215"/>
    </row>
    <row r="197" spans="1:28" s="150" customFormat="1" x14ac:dyDescent="0.2">
      <c r="A197" s="22"/>
      <c r="B197" s="22"/>
      <c r="C197" s="21"/>
      <c r="D197" s="149"/>
      <c r="E197" s="149"/>
      <c r="F197" s="149"/>
      <c r="G197" s="149"/>
      <c r="H197" s="149"/>
      <c r="I197" s="159"/>
      <c r="J197" s="159"/>
      <c r="K197" s="159"/>
      <c r="L197" s="160"/>
      <c r="M197" s="160"/>
      <c r="N197" s="160"/>
      <c r="O197" s="160"/>
      <c r="P197" s="161"/>
      <c r="Q197" s="161"/>
      <c r="R197" s="162"/>
      <c r="S197" s="163"/>
      <c r="T197" s="162"/>
      <c r="U197" s="162"/>
      <c r="V197" s="214"/>
      <c r="W197" s="212"/>
      <c r="X197" s="212"/>
      <c r="Y197" s="212"/>
      <c r="Z197" s="214"/>
      <c r="AA197" s="215"/>
      <c r="AB197" s="215"/>
    </row>
    <row r="198" spans="1:28" s="150" customFormat="1" x14ac:dyDescent="0.2">
      <c r="A198" s="22"/>
      <c r="B198" s="22"/>
      <c r="C198" s="21"/>
      <c r="D198" s="149"/>
      <c r="E198" s="149"/>
      <c r="F198" s="149"/>
      <c r="G198" s="149"/>
      <c r="H198" s="149"/>
      <c r="I198" s="159"/>
      <c r="J198" s="159"/>
      <c r="K198" s="159"/>
      <c r="L198" s="160"/>
      <c r="M198" s="160"/>
      <c r="N198" s="160"/>
      <c r="O198" s="160"/>
      <c r="P198" s="161"/>
      <c r="Q198" s="161"/>
      <c r="R198" s="162"/>
      <c r="S198" s="163"/>
      <c r="T198" s="162"/>
      <c r="U198" s="162"/>
      <c r="V198" s="214"/>
      <c r="W198" s="212"/>
      <c r="X198" s="212"/>
      <c r="Y198" s="212"/>
      <c r="Z198" s="214"/>
      <c r="AA198" s="215"/>
      <c r="AB198" s="215"/>
    </row>
    <row r="199" spans="1:28" s="150" customFormat="1" x14ac:dyDescent="0.2">
      <c r="A199" s="22"/>
      <c r="B199" s="22"/>
      <c r="C199" s="21"/>
      <c r="D199" s="149"/>
      <c r="E199" s="149"/>
      <c r="F199" s="149"/>
      <c r="G199" s="149"/>
      <c r="H199" s="149"/>
      <c r="I199" s="159"/>
      <c r="J199" s="159"/>
      <c r="K199" s="159"/>
      <c r="L199" s="160"/>
      <c r="M199" s="160"/>
      <c r="N199" s="160"/>
      <c r="O199" s="160"/>
      <c r="P199" s="161"/>
      <c r="Q199" s="161"/>
      <c r="R199" s="162"/>
      <c r="S199" s="163"/>
      <c r="T199" s="162"/>
      <c r="U199" s="162"/>
      <c r="V199" s="214"/>
      <c r="W199" s="212"/>
      <c r="X199" s="212"/>
      <c r="Y199" s="212"/>
      <c r="Z199" s="214"/>
      <c r="AA199" s="215"/>
      <c r="AB199" s="215"/>
    </row>
    <row r="200" spans="1:28" s="150" customFormat="1" x14ac:dyDescent="0.2">
      <c r="A200" s="22"/>
      <c r="B200" s="22"/>
      <c r="C200" s="21"/>
      <c r="D200" s="149"/>
      <c r="E200" s="149"/>
      <c r="F200" s="149"/>
      <c r="G200" s="149"/>
      <c r="H200" s="149"/>
      <c r="I200" s="159"/>
      <c r="J200" s="159"/>
      <c r="K200" s="159"/>
      <c r="L200" s="160"/>
      <c r="M200" s="160"/>
      <c r="N200" s="160"/>
      <c r="O200" s="160"/>
      <c r="P200" s="161"/>
      <c r="Q200" s="161"/>
      <c r="R200" s="162"/>
      <c r="S200" s="163"/>
      <c r="T200" s="162"/>
      <c r="U200" s="162"/>
      <c r="V200" s="214"/>
      <c r="W200" s="212"/>
      <c r="X200" s="212"/>
      <c r="Y200" s="212"/>
      <c r="Z200" s="214"/>
      <c r="AA200" s="215"/>
      <c r="AB200" s="215"/>
    </row>
    <row r="201" spans="1:28" s="150" customFormat="1" x14ac:dyDescent="0.2">
      <c r="A201" s="22"/>
      <c r="B201" s="22"/>
      <c r="C201" s="21"/>
      <c r="D201" s="149"/>
      <c r="E201" s="149"/>
      <c r="F201" s="149"/>
      <c r="G201" s="149"/>
      <c r="H201" s="149"/>
      <c r="I201" s="159"/>
      <c r="J201" s="159"/>
      <c r="K201" s="159"/>
      <c r="L201" s="160"/>
      <c r="M201" s="160"/>
      <c r="N201" s="160"/>
      <c r="O201" s="160"/>
      <c r="P201" s="161"/>
      <c r="Q201" s="161"/>
      <c r="R201" s="162"/>
      <c r="S201" s="163"/>
      <c r="T201" s="162"/>
      <c r="U201" s="162"/>
      <c r="V201" s="214"/>
      <c r="W201" s="212"/>
      <c r="X201" s="212"/>
      <c r="Y201" s="212"/>
      <c r="Z201" s="214"/>
      <c r="AA201" s="215"/>
      <c r="AB201" s="215"/>
    </row>
    <row r="202" spans="1:28" s="150" customFormat="1" x14ac:dyDescent="0.2">
      <c r="A202" s="22"/>
      <c r="B202" s="22"/>
      <c r="C202" s="21"/>
      <c r="D202" s="149"/>
      <c r="E202" s="149"/>
      <c r="F202" s="149"/>
      <c r="G202" s="149"/>
      <c r="H202" s="149"/>
      <c r="I202" s="159"/>
      <c r="J202" s="159"/>
      <c r="K202" s="159"/>
      <c r="L202" s="160"/>
      <c r="M202" s="160"/>
      <c r="N202" s="160"/>
      <c r="O202" s="160"/>
      <c r="P202" s="161"/>
      <c r="Q202" s="161"/>
      <c r="R202" s="162"/>
      <c r="S202" s="163"/>
      <c r="T202" s="162"/>
      <c r="U202" s="162"/>
      <c r="V202" s="214"/>
      <c r="W202" s="212"/>
      <c r="X202" s="212"/>
      <c r="Y202" s="212"/>
      <c r="Z202" s="214"/>
      <c r="AA202" s="215"/>
      <c r="AB202" s="215"/>
    </row>
    <row r="203" spans="1:28" s="150" customFormat="1" x14ac:dyDescent="0.2">
      <c r="A203" s="22"/>
      <c r="B203" s="22"/>
      <c r="C203" s="21"/>
      <c r="D203" s="149"/>
      <c r="E203" s="149"/>
      <c r="F203" s="149"/>
      <c r="G203" s="149"/>
      <c r="H203" s="149"/>
      <c r="I203" s="159"/>
      <c r="J203" s="159"/>
      <c r="K203" s="159"/>
      <c r="L203" s="160"/>
      <c r="M203" s="160"/>
      <c r="N203" s="160"/>
      <c r="O203" s="160"/>
      <c r="P203" s="161"/>
      <c r="Q203" s="161"/>
      <c r="R203" s="162"/>
      <c r="S203" s="163"/>
      <c r="T203" s="162"/>
      <c r="U203" s="162"/>
      <c r="V203" s="214"/>
      <c r="W203" s="212"/>
      <c r="X203" s="212"/>
      <c r="Y203" s="212"/>
      <c r="Z203" s="214"/>
      <c r="AA203" s="215"/>
      <c r="AB203" s="215"/>
    </row>
    <row r="204" spans="1:28" s="150" customFormat="1" x14ac:dyDescent="0.2">
      <c r="A204" s="22"/>
      <c r="B204" s="22"/>
      <c r="C204" s="21"/>
      <c r="D204" s="149"/>
      <c r="E204" s="149"/>
      <c r="F204" s="149"/>
      <c r="G204" s="149"/>
      <c r="H204" s="149"/>
      <c r="I204" s="159"/>
      <c r="J204" s="159"/>
      <c r="K204" s="159"/>
      <c r="L204" s="160"/>
      <c r="M204" s="160"/>
      <c r="N204" s="160"/>
      <c r="O204" s="160"/>
      <c r="P204" s="161"/>
      <c r="Q204" s="161"/>
      <c r="R204" s="162"/>
      <c r="S204" s="163"/>
      <c r="T204" s="162"/>
      <c r="U204" s="162"/>
      <c r="V204" s="214"/>
      <c r="W204" s="212"/>
      <c r="X204" s="212"/>
      <c r="Y204" s="212"/>
      <c r="Z204" s="214"/>
      <c r="AA204" s="215"/>
      <c r="AB204" s="215"/>
    </row>
    <row r="205" spans="1:28" s="150" customFormat="1" x14ac:dyDescent="0.2">
      <c r="A205" s="22"/>
      <c r="B205" s="22"/>
      <c r="C205" s="21"/>
      <c r="D205" s="149"/>
      <c r="E205" s="149"/>
      <c r="F205" s="149"/>
      <c r="G205" s="149"/>
      <c r="H205" s="149"/>
      <c r="I205" s="159"/>
      <c r="J205" s="159"/>
      <c r="K205" s="159"/>
      <c r="L205" s="160"/>
      <c r="M205" s="160"/>
      <c r="N205" s="160"/>
      <c r="O205" s="160"/>
      <c r="P205" s="161"/>
      <c r="Q205" s="161"/>
      <c r="R205" s="162"/>
      <c r="S205" s="163"/>
      <c r="T205" s="162"/>
      <c r="U205" s="162"/>
      <c r="V205" s="214"/>
      <c r="W205" s="212"/>
      <c r="X205" s="212"/>
      <c r="Y205" s="212"/>
      <c r="Z205" s="214"/>
      <c r="AA205" s="215"/>
      <c r="AB205" s="215"/>
    </row>
    <row r="206" spans="1:28" s="150" customFormat="1" x14ac:dyDescent="0.2">
      <c r="A206" s="22"/>
      <c r="B206" s="22"/>
      <c r="C206" s="21"/>
      <c r="D206" s="149"/>
      <c r="E206" s="149"/>
      <c r="F206" s="149"/>
      <c r="G206" s="149"/>
      <c r="H206" s="149"/>
      <c r="I206" s="159"/>
      <c r="J206" s="159"/>
      <c r="K206" s="159"/>
      <c r="L206" s="160"/>
      <c r="M206" s="160"/>
      <c r="N206" s="160"/>
      <c r="O206" s="160"/>
      <c r="P206" s="161"/>
      <c r="Q206" s="161"/>
      <c r="R206" s="162"/>
      <c r="S206" s="163"/>
      <c r="T206" s="162"/>
      <c r="U206" s="162"/>
      <c r="V206" s="214"/>
      <c r="W206" s="212"/>
      <c r="X206" s="212"/>
      <c r="Y206" s="212"/>
      <c r="Z206" s="214"/>
      <c r="AA206" s="215"/>
      <c r="AB206" s="215"/>
    </row>
    <row r="207" spans="1:28" s="23" customFormat="1" x14ac:dyDescent="0.2">
      <c r="A207" s="22"/>
      <c r="B207" s="22"/>
      <c r="C207" s="21"/>
      <c r="D207" s="21"/>
      <c r="E207" s="21"/>
      <c r="F207" s="21"/>
      <c r="G207" s="21"/>
      <c r="H207" s="21"/>
      <c r="I207" s="46"/>
      <c r="J207" s="46"/>
      <c r="K207" s="46"/>
      <c r="L207" s="13"/>
      <c r="M207" s="13"/>
      <c r="N207" s="13"/>
      <c r="O207" s="13"/>
      <c r="P207" s="47"/>
      <c r="Q207" s="47"/>
      <c r="R207" s="48"/>
      <c r="S207" s="49"/>
      <c r="T207" s="48"/>
      <c r="U207" s="48"/>
      <c r="V207" s="199"/>
      <c r="W207" s="208"/>
      <c r="X207" s="208"/>
      <c r="Y207" s="208"/>
      <c r="Z207" s="199"/>
      <c r="AA207" s="216"/>
      <c r="AB207" s="216"/>
    </row>
    <row r="208" spans="1:28" s="23" customFormat="1" x14ac:dyDescent="0.2">
      <c r="A208" s="22"/>
      <c r="B208" s="22"/>
      <c r="C208" s="21"/>
      <c r="D208" s="21"/>
      <c r="E208" s="21"/>
      <c r="F208" s="21"/>
      <c r="G208" s="21"/>
      <c r="H208" s="21"/>
      <c r="I208" s="46"/>
      <c r="J208" s="46"/>
      <c r="K208" s="46"/>
      <c r="L208" s="13"/>
      <c r="M208" s="13"/>
      <c r="N208" s="13"/>
      <c r="O208" s="13"/>
      <c r="P208" s="47"/>
      <c r="Q208" s="47"/>
      <c r="R208" s="48"/>
      <c r="S208" s="49"/>
      <c r="T208" s="48"/>
      <c r="U208" s="48"/>
      <c r="V208" s="199"/>
      <c r="W208" s="208"/>
      <c r="X208" s="208"/>
      <c r="Y208" s="208"/>
      <c r="Z208" s="199"/>
      <c r="AA208" s="216"/>
      <c r="AB208" s="216"/>
    </row>
    <row r="209" spans="1:28" s="23" customFormat="1" x14ac:dyDescent="0.2">
      <c r="A209" s="22"/>
      <c r="B209" s="22"/>
      <c r="C209" s="21"/>
      <c r="D209" s="21"/>
      <c r="E209" s="21"/>
      <c r="F209" s="21"/>
      <c r="G209" s="21"/>
      <c r="H209" s="21"/>
      <c r="I209" s="46"/>
      <c r="J209" s="46"/>
      <c r="K209" s="46"/>
      <c r="L209" s="13"/>
      <c r="M209" s="13"/>
      <c r="N209" s="13"/>
      <c r="O209" s="13"/>
      <c r="P209" s="47"/>
      <c r="Q209" s="47"/>
      <c r="R209" s="48"/>
      <c r="S209" s="49"/>
      <c r="T209" s="48"/>
      <c r="U209" s="48"/>
      <c r="V209" s="199"/>
      <c r="W209" s="208"/>
      <c r="X209" s="208"/>
      <c r="Y209" s="208"/>
      <c r="Z209" s="199"/>
      <c r="AA209" s="216"/>
      <c r="AB209" s="216"/>
    </row>
    <row r="210" spans="1:28" s="23" customFormat="1" x14ac:dyDescent="0.2">
      <c r="A210" s="22"/>
      <c r="B210" s="22"/>
      <c r="C210" s="21"/>
      <c r="D210" s="21"/>
      <c r="E210" s="21"/>
      <c r="F210" s="21"/>
      <c r="G210" s="21"/>
      <c r="H210" s="21"/>
      <c r="I210" s="46"/>
      <c r="J210" s="46"/>
      <c r="K210" s="46"/>
      <c r="L210" s="13"/>
      <c r="M210" s="13"/>
      <c r="N210" s="13"/>
      <c r="O210" s="13"/>
      <c r="P210" s="47"/>
      <c r="Q210" s="47"/>
      <c r="R210" s="48"/>
      <c r="S210" s="49"/>
      <c r="T210" s="48"/>
      <c r="U210" s="48"/>
      <c r="V210" s="199"/>
      <c r="W210" s="208"/>
      <c r="X210" s="208"/>
      <c r="Y210" s="208"/>
      <c r="Z210" s="199"/>
      <c r="AA210" s="216"/>
      <c r="AB210" s="216"/>
    </row>
    <row r="211" spans="1:28" s="23" customFormat="1" x14ac:dyDescent="0.2">
      <c r="A211" s="22"/>
      <c r="B211" s="22"/>
      <c r="C211" s="21"/>
      <c r="D211" s="21"/>
      <c r="E211" s="21"/>
      <c r="F211" s="21"/>
      <c r="G211" s="21"/>
      <c r="H211" s="21"/>
      <c r="I211" s="46"/>
      <c r="J211" s="46"/>
      <c r="K211" s="46"/>
      <c r="L211" s="13"/>
      <c r="M211" s="13"/>
      <c r="N211" s="13"/>
      <c r="O211" s="13"/>
      <c r="P211" s="47"/>
      <c r="Q211" s="47"/>
      <c r="R211" s="48"/>
      <c r="S211" s="49"/>
      <c r="T211" s="48"/>
      <c r="U211" s="48"/>
      <c r="V211" s="199"/>
      <c r="W211" s="208"/>
      <c r="X211" s="208"/>
      <c r="Y211" s="208"/>
      <c r="Z211" s="199"/>
      <c r="AA211" s="216"/>
      <c r="AB211" s="216"/>
    </row>
    <row r="212" spans="1:28" s="23" customFormat="1" x14ac:dyDescent="0.2">
      <c r="A212" s="22"/>
      <c r="B212" s="22"/>
      <c r="C212" s="21"/>
      <c r="D212" s="21"/>
      <c r="E212" s="21"/>
      <c r="F212" s="21"/>
      <c r="G212" s="21"/>
      <c r="H212" s="21"/>
      <c r="I212" s="46"/>
      <c r="J212" s="46"/>
      <c r="K212" s="46"/>
      <c r="L212" s="13"/>
      <c r="M212" s="13"/>
      <c r="N212" s="13"/>
      <c r="O212" s="13"/>
      <c r="P212" s="47"/>
      <c r="Q212" s="47"/>
      <c r="R212" s="48"/>
      <c r="S212" s="49"/>
      <c r="T212" s="48"/>
      <c r="U212" s="48"/>
      <c r="V212" s="199"/>
      <c r="W212" s="208"/>
      <c r="X212" s="208"/>
      <c r="Y212" s="208"/>
      <c r="Z212" s="199"/>
      <c r="AA212" s="216"/>
      <c r="AB212" s="216"/>
    </row>
    <row r="213" spans="1:28" s="23" customFormat="1" x14ac:dyDescent="0.2">
      <c r="A213" s="22"/>
      <c r="B213" s="22"/>
      <c r="C213" s="21"/>
      <c r="D213" s="21"/>
      <c r="E213" s="21"/>
      <c r="F213" s="21"/>
      <c r="G213" s="21"/>
      <c r="H213" s="21"/>
      <c r="I213" s="46"/>
      <c r="J213" s="46"/>
      <c r="K213" s="46"/>
      <c r="L213" s="13"/>
      <c r="M213" s="13"/>
      <c r="N213" s="13"/>
      <c r="O213" s="13"/>
      <c r="P213" s="47"/>
      <c r="Q213" s="47"/>
      <c r="R213" s="48"/>
      <c r="S213" s="49"/>
      <c r="T213" s="48"/>
      <c r="U213" s="48"/>
      <c r="V213" s="199"/>
      <c r="W213" s="208"/>
      <c r="X213" s="208"/>
      <c r="Y213" s="208"/>
      <c r="Z213" s="199"/>
      <c r="AA213" s="216"/>
      <c r="AB213" s="216"/>
    </row>
    <row r="214" spans="1:28" s="23" customFormat="1" x14ac:dyDescent="0.2">
      <c r="A214" s="22"/>
      <c r="B214" s="22"/>
      <c r="C214" s="21"/>
      <c r="D214" s="21"/>
      <c r="E214" s="21"/>
      <c r="F214" s="21"/>
      <c r="G214" s="21"/>
      <c r="H214" s="21"/>
      <c r="I214" s="46"/>
      <c r="J214" s="46"/>
      <c r="K214" s="46"/>
      <c r="L214" s="13"/>
      <c r="M214" s="13"/>
      <c r="N214" s="13"/>
      <c r="O214" s="13"/>
      <c r="P214" s="47"/>
      <c r="Q214" s="47"/>
      <c r="R214" s="48"/>
      <c r="S214" s="49"/>
      <c r="T214" s="48"/>
      <c r="U214" s="48"/>
      <c r="V214" s="199"/>
      <c r="W214" s="208"/>
      <c r="X214" s="208"/>
      <c r="Y214" s="208"/>
      <c r="Z214" s="199"/>
      <c r="AA214" s="216"/>
      <c r="AB214" s="216"/>
    </row>
    <row r="215" spans="1:28" s="23" customFormat="1" x14ac:dyDescent="0.2">
      <c r="A215" s="22"/>
      <c r="B215" s="22"/>
      <c r="C215" s="21"/>
      <c r="D215" s="21"/>
      <c r="E215" s="21"/>
      <c r="F215" s="21"/>
      <c r="G215" s="21"/>
      <c r="H215" s="21"/>
      <c r="I215" s="46"/>
      <c r="J215" s="46"/>
      <c r="K215" s="46"/>
      <c r="L215" s="13"/>
      <c r="M215" s="13"/>
      <c r="N215" s="13"/>
      <c r="O215" s="13"/>
      <c r="P215" s="47"/>
      <c r="Q215" s="47"/>
      <c r="R215" s="48"/>
      <c r="S215" s="49"/>
      <c r="T215" s="48"/>
      <c r="U215" s="48"/>
      <c r="V215" s="199"/>
      <c r="W215" s="208"/>
      <c r="X215" s="208"/>
      <c r="Y215" s="208"/>
      <c r="Z215" s="199"/>
      <c r="AA215" s="216"/>
      <c r="AB215" s="216"/>
    </row>
    <row r="216" spans="1:28" s="23" customFormat="1" x14ac:dyDescent="0.2">
      <c r="A216" s="22"/>
      <c r="B216" s="22"/>
      <c r="C216" s="21"/>
      <c r="D216" s="21"/>
      <c r="E216" s="21"/>
      <c r="F216" s="21"/>
      <c r="G216" s="21"/>
      <c r="H216" s="21"/>
      <c r="I216" s="46"/>
      <c r="J216" s="46"/>
      <c r="K216" s="46"/>
      <c r="L216" s="13"/>
      <c r="M216" s="13"/>
      <c r="N216" s="13"/>
      <c r="O216" s="13"/>
      <c r="P216" s="47"/>
      <c r="Q216" s="47"/>
      <c r="R216" s="48"/>
      <c r="S216" s="49"/>
      <c r="T216" s="48"/>
      <c r="U216" s="48"/>
      <c r="V216" s="199"/>
      <c r="W216" s="208"/>
      <c r="X216" s="208"/>
      <c r="Y216" s="208"/>
      <c r="Z216" s="199"/>
      <c r="AA216" s="216"/>
      <c r="AB216" s="216"/>
    </row>
    <row r="217" spans="1:28" s="23" customFormat="1" x14ac:dyDescent="0.2">
      <c r="A217" s="22"/>
      <c r="B217" s="22"/>
      <c r="C217" s="21"/>
      <c r="D217" s="21"/>
      <c r="E217" s="21"/>
      <c r="F217" s="21"/>
      <c r="G217" s="21"/>
      <c r="H217" s="21"/>
      <c r="I217" s="46"/>
      <c r="J217" s="46"/>
      <c r="K217" s="46"/>
      <c r="L217" s="13"/>
      <c r="M217" s="13"/>
      <c r="N217" s="13"/>
      <c r="O217" s="13"/>
      <c r="P217" s="47"/>
      <c r="Q217" s="47"/>
      <c r="R217" s="48"/>
      <c r="S217" s="49"/>
      <c r="T217" s="48"/>
      <c r="U217" s="48"/>
      <c r="V217" s="199"/>
      <c r="W217" s="208"/>
      <c r="X217" s="208"/>
      <c r="Y217" s="208"/>
      <c r="Z217" s="199"/>
      <c r="AA217" s="216"/>
      <c r="AB217" s="216"/>
    </row>
    <row r="218" spans="1:28" s="23" customFormat="1" x14ac:dyDescent="0.2">
      <c r="A218" s="22"/>
      <c r="B218" s="22"/>
      <c r="C218" s="21"/>
      <c r="D218" s="21"/>
      <c r="E218" s="21"/>
      <c r="F218" s="21"/>
      <c r="G218" s="21"/>
      <c r="H218" s="21"/>
      <c r="I218" s="46"/>
      <c r="J218" s="46"/>
      <c r="K218" s="46"/>
      <c r="L218" s="13"/>
      <c r="M218" s="13"/>
      <c r="N218" s="13"/>
      <c r="O218" s="13"/>
      <c r="P218" s="47"/>
      <c r="Q218" s="47"/>
      <c r="R218" s="48"/>
      <c r="S218" s="49"/>
      <c r="T218" s="48"/>
      <c r="U218" s="48"/>
      <c r="V218" s="199"/>
      <c r="W218" s="208"/>
      <c r="X218" s="208"/>
      <c r="Y218" s="208"/>
      <c r="Z218" s="199"/>
      <c r="AA218" s="216"/>
      <c r="AB218" s="216"/>
    </row>
    <row r="219" spans="1:28" s="23" customFormat="1" x14ac:dyDescent="0.2">
      <c r="A219" s="22"/>
      <c r="B219" s="22"/>
      <c r="C219" s="21"/>
      <c r="D219" s="21"/>
      <c r="E219" s="21"/>
      <c r="F219" s="21"/>
      <c r="G219" s="21"/>
      <c r="H219" s="21"/>
      <c r="I219" s="46"/>
      <c r="J219" s="46"/>
      <c r="K219" s="46"/>
      <c r="L219" s="13"/>
      <c r="M219" s="13"/>
      <c r="N219" s="13"/>
      <c r="O219" s="13"/>
      <c r="P219" s="47"/>
      <c r="Q219" s="47"/>
      <c r="R219" s="48"/>
      <c r="S219" s="49"/>
      <c r="T219" s="48"/>
      <c r="U219" s="48"/>
      <c r="V219" s="199"/>
      <c r="W219" s="208"/>
      <c r="X219" s="208"/>
      <c r="Y219" s="208"/>
      <c r="Z219" s="199"/>
      <c r="AA219" s="216"/>
      <c r="AB219" s="216"/>
    </row>
    <row r="220" spans="1:28" s="23" customFormat="1" x14ac:dyDescent="0.2">
      <c r="A220" s="22"/>
      <c r="B220" s="22"/>
      <c r="C220" s="21"/>
      <c r="D220" s="21"/>
      <c r="E220" s="21"/>
      <c r="F220" s="21"/>
      <c r="G220" s="21"/>
      <c r="H220" s="21"/>
      <c r="I220" s="46"/>
      <c r="J220" s="46"/>
      <c r="K220" s="46"/>
      <c r="L220" s="13"/>
      <c r="M220" s="13"/>
      <c r="N220" s="13"/>
      <c r="O220" s="13"/>
      <c r="P220" s="47"/>
      <c r="Q220" s="47"/>
      <c r="R220" s="48"/>
      <c r="S220" s="49"/>
      <c r="T220" s="48"/>
      <c r="U220" s="48"/>
      <c r="V220" s="199"/>
      <c r="W220" s="208"/>
      <c r="X220" s="208"/>
      <c r="Y220" s="208"/>
      <c r="Z220" s="199"/>
      <c r="AA220" s="216"/>
      <c r="AB220" s="216"/>
    </row>
    <row r="221" spans="1:28" s="23" customFormat="1" x14ac:dyDescent="0.2">
      <c r="A221" s="22"/>
      <c r="B221" s="22"/>
      <c r="C221" s="21"/>
      <c r="D221" s="21"/>
      <c r="E221" s="21"/>
      <c r="F221" s="21"/>
      <c r="G221" s="21"/>
      <c r="H221" s="21"/>
      <c r="I221" s="46"/>
      <c r="J221" s="46"/>
      <c r="K221" s="46"/>
      <c r="L221" s="13"/>
      <c r="M221" s="13"/>
      <c r="N221" s="13"/>
      <c r="O221" s="13"/>
      <c r="P221" s="47"/>
      <c r="Q221" s="47"/>
      <c r="R221" s="48"/>
      <c r="S221" s="49"/>
      <c r="T221" s="48"/>
      <c r="U221" s="48"/>
      <c r="V221" s="199"/>
      <c r="W221" s="208"/>
      <c r="X221" s="208"/>
      <c r="Y221" s="208"/>
      <c r="Z221" s="199"/>
      <c r="AA221" s="216"/>
      <c r="AB221" s="216"/>
    </row>
    <row r="222" spans="1:28" s="23" customFormat="1" x14ac:dyDescent="0.2">
      <c r="A222" s="22"/>
      <c r="B222" s="22"/>
      <c r="C222" s="21"/>
      <c r="D222" s="21"/>
      <c r="E222" s="21"/>
      <c r="F222" s="21"/>
      <c r="G222" s="21"/>
      <c r="H222" s="21"/>
      <c r="I222" s="46"/>
      <c r="J222" s="46"/>
      <c r="K222" s="46"/>
      <c r="L222" s="13"/>
      <c r="M222" s="13"/>
      <c r="N222" s="13"/>
      <c r="O222" s="13"/>
      <c r="P222" s="47"/>
      <c r="Q222" s="47"/>
      <c r="R222" s="48"/>
      <c r="S222" s="49"/>
      <c r="T222" s="48"/>
      <c r="U222" s="48"/>
      <c r="V222" s="199"/>
      <c r="W222" s="208"/>
      <c r="X222" s="208"/>
      <c r="Y222" s="208"/>
      <c r="Z222" s="199"/>
      <c r="AA222" s="216"/>
      <c r="AB222" s="216"/>
    </row>
    <row r="223" spans="1:28" s="23" customFormat="1" x14ac:dyDescent="0.2">
      <c r="A223" s="22"/>
      <c r="B223" s="22"/>
      <c r="C223" s="21"/>
      <c r="D223" s="21"/>
      <c r="E223" s="21"/>
      <c r="F223" s="21"/>
      <c r="G223" s="21"/>
      <c r="H223" s="21"/>
      <c r="I223" s="46"/>
      <c r="J223" s="46"/>
      <c r="K223" s="46"/>
      <c r="L223" s="13"/>
      <c r="M223" s="13"/>
      <c r="N223" s="13"/>
      <c r="O223" s="13"/>
      <c r="P223" s="47"/>
      <c r="Q223" s="47"/>
      <c r="R223" s="48"/>
      <c r="S223" s="49"/>
      <c r="T223" s="48"/>
      <c r="U223" s="48"/>
      <c r="V223" s="199"/>
      <c r="W223" s="208"/>
      <c r="X223" s="208"/>
      <c r="Y223" s="208"/>
      <c r="Z223" s="199"/>
      <c r="AA223" s="216"/>
      <c r="AB223" s="216"/>
    </row>
    <row r="224" spans="1:28" s="23" customFormat="1" x14ac:dyDescent="0.2">
      <c r="A224" s="22"/>
      <c r="B224" s="22"/>
      <c r="C224" s="21"/>
      <c r="D224" s="21"/>
      <c r="E224" s="21"/>
      <c r="F224" s="21"/>
      <c r="G224" s="21"/>
      <c r="H224" s="21"/>
      <c r="I224" s="46"/>
      <c r="J224" s="46"/>
      <c r="K224" s="46"/>
      <c r="L224" s="13"/>
      <c r="M224" s="13"/>
      <c r="N224" s="13"/>
      <c r="O224" s="13"/>
      <c r="P224" s="47"/>
      <c r="Q224" s="47"/>
      <c r="R224" s="48"/>
      <c r="S224" s="49"/>
      <c r="T224" s="48"/>
      <c r="U224" s="48"/>
      <c r="V224" s="199"/>
      <c r="W224" s="208"/>
      <c r="X224" s="208"/>
      <c r="Y224" s="208"/>
      <c r="Z224" s="199"/>
      <c r="AA224" s="216"/>
      <c r="AB224" s="216"/>
    </row>
    <row r="225" spans="1:28" s="23" customFormat="1" x14ac:dyDescent="0.2">
      <c r="A225" s="22"/>
      <c r="B225" s="22"/>
      <c r="C225" s="21"/>
      <c r="D225" s="21"/>
      <c r="E225" s="21"/>
      <c r="F225" s="21"/>
      <c r="G225" s="21"/>
      <c r="H225" s="21"/>
      <c r="I225" s="46"/>
      <c r="J225" s="46"/>
      <c r="K225" s="46"/>
      <c r="L225" s="13"/>
      <c r="M225" s="13"/>
      <c r="N225" s="13"/>
      <c r="O225" s="13"/>
      <c r="P225" s="47"/>
      <c r="Q225" s="47"/>
      <c r="R225" s="48"/>
      <c r="S225" s="49"/>
      <c r="T225" s="48"/>
      <c r="U225" s="48"/>
      <c r="V225" s="199"/>
      <c r="W225" s="208"/>
      <c r="X225" s="208"/>
      <c r="Y225" s="208"/>
      <c r="Z225" s="199"/>
      <c r="AA225" s="216"/>
      <c r="AB225" s="216"/>
    </row>
    <row r="226" spans="1:28" s="23" customFormat="1" x14ac:dyDescent="0.2">
      <c r="A226" s="22"/>
      <c r="B226" s="22"/>
      <c r="C226" s="21"/>
      <c r="D226" s="21"/>
      <c r="E226" s="21"/>
      <c r="F226" s="21"/>
      <c r="G226" s="21"/>
      <c r="H226" s="21"/>
      <c r="I226" s="46"/>
      <c r="J226" s="46"/>
      <c r="K226" s="46"/>
      <c r="L226" s="13"/>
      <c r="M226" s="13"/>
      <c r="N226" s="13"/>
      <c r="O226" s="13"/>
      <c r="P226" s="47"/>
      <c r="Q226" s="47"/>
      <c r="R226" s="48"/>
      <c r="S226" s="49"/>
      <c r="T226" s="48"/>
      <c r="U226" s="48"/>
      <c r="V226" s="199"/>
      <c r="W226" s="208"/>
      <c r="X226" s="208"/>
      <c r="Y226" s="208"/>
      <c r="Z226" s="199"/>
      <c r="AA226" s="216"/>
      <c r="AB226" s="216"/>
    </row>
    <row r="227" spans="1:28" s="23" customFormat="1" x14ac:dyDescent="0.2">
      <c r="A227" s="22"/>
      <c r="B227" s="22"/>
      <c r="C227" s="21"/>
      <c r="D227" s="21"/>
      <c r="E227" s="21"/>
      <c r="F227" s="21"/>
      <c r="G227" s="21"/>
      <c r="H227" s="21"/>
      <c r="I227" s="46"/>
      <c r="J227" s="46"/>
      <c r="K227" s="46"/>
      <c r="L227" s="13"/>
      <c r="M227" s="13"/>
      <c r="N227" s="13"/>
      <c r="O227" s="13"/>
      <c r="P227" s="47"/>
      <c r="Q227" s="47"/>
      <c r="R227" s="48"/>
      <c r="S227" s="49"/>
      <c r="T227" s="48"/>
      <c r="U227" s="48"/>
      <c r="V227" s="199"/>
      <c r="W227" s="208"/>
      <c r="X227" s="208"/>
      <c r="Y227" s="208"/>
      <c r="Z227" s="199"/>
      <c r="AA227" s="216"/>
      <c r="AB227" s="216"/>
    </row>
    <row r="228" spans="1:28" s="23" customFormat="1" x14ac:dyDescent="0.2">
      <c r="A228" s="22"/>
      <c r="B228" s="22"/>
      <c r="C228" s="21"/>
      <c r="D228" s="21"/>
      <c r="E228" s="21"/>
      <c r="F228" s="21"/>
      <c r="G228" s="21"/>
      <c r="H228" s="21"/>
      <c r="I228" s="46"/>
      <c r="J228" s="46"/>
      <c r="K228" s="46"/>
      <c r="L228" s="13"/>
      <c r="M228" s="13"/>
      <c r="N228" s="13"/>
      <c r="O228" s="13"/>
      <c r="P228" s="47"/>
      <c r="Q228" s="47"/>
      <c r="R228" s="48"/>
      <c r="S228" s="49"/>
      <c r="T228" s="48"/>
      <c r="U228" s="48"/>
      <c r="V228" s="199"/>
      <c r="W228" s="208"/>
      <c r="X228" s="208"/>
      <c r="Y228" s="208"/>
      <c r="Z228" s="199"/>
      <c r="AA228" s="216"/>
      <c r="AB228" s="216"/>
    </row>
    <row r="229" spans="1:28" s="23" customFormat="1" x14ac:dyDescent="0.2">
      <c r="A229" s="22"/>
      <c r="B229" s="22"/>
      <c r="C229" s="21"/>
      <c r="D229" s="21"/>
      <c r="E229" s="21"/>
      <c r="F229" s="21"/>
      <c r="G229" s="21"/>
      <c r="H229" s="21"/>
      <c r="I229" s="46"/>
      <c r="J229" s="46"/>
      <c r="K229" s="46"/>
      <c r="L229" s="13"/>
      <c r="M229" s="13"/>
      <c r="N229" s="13"/>
      <c r="O229" s="13"/>
      <c r="P229" s="47"/>
      <c r="Q229" s="47"/>
      <c r="R229" s="48"/>
      <c r="S229" s="49"/>
      <c r="T229" s="48"/>
      <c r="U229" s="48"/>
      <c r="V229" s="199"/>
      <c r="W229" s="208"/>
      <c r="X229" s="208"/>
      <c r="Y229" s="208"/>
      <c r="Z229" s="199"/>
      <c r="AA229" s="216"/>
      <c r="AB229" s="216"/>
    </row>
    <row r="230" spans="1:28" s="23" customFormat="1" x14ac:dyDescent="0.2">
      <c r="A230" s="22"/>
      <c r="B230" s="22"/>
      <c r="C230" s="21"/>
      <c r="D230" s="21"/>
      <c r="E230" s="21"/>
      <c r="F230" s="21"/>
      <c r="G230" s="21"/>
      <c r="H230" s="21"/>
      <c r="I230" s="46"/>
      <c r="J230" s="46"/>
      <c r="K230" s="46"/>
      <c r="L230" s="13"/>
      <c r="M230" s="13"/>
      <c r="N230" s="13"/>
      <c r="O230" s="13"/>
      <c r="P230" s="47"/>
      <c r="Q230" s="47"/>
      <c r="R230" s="48"/>
      <c r="S230" s="49"/>
      <c r="T230" s="48"/>
      <c r="U230" s="48"/>
      <c r="V230" s="199"/>
      <c r="W230" s="208"/>
      <c r="X230" s="208"/>
      <c r="Y230" s="208"/>
      <c r="Z230" s="199"/>
      <c r="AA230" s="216"/>
      <c r="AB230" s="216"/>
    </row>
    <row r="231" spans="1:28" s="23" customFormat="1" x14ac:dyDescent="0.2">
      <c r="A231" s="22"/>
      <c r="B231" s="22"/>
      <c r="C231" s="21"/>
      <c r="D231" s="21"/>
      <c r="E231" s="21"/>
      <c r="F231" s="21"/>
      <c r="G231" s="21"/>
      <c r="H231" s="21"/>
      <c r="I231" s="46"/>
      <c r="J231" s="46"/>
      <c r="K231" s="46"/>
      <c r="L231" s="13"/>
      <c r="M231" s="13"/>
      <c r="N231" s="13"/>
      <c r="O231" s="13"/>
      <c r="P231" s="47"/>
      <c r="Q231" s="47"/>
      <c r="R231" s="48"/>
      <c r="S231" s="49"/>
      <c r="T231" s="48"/>
      <c r="U231" s="48"/>
      <c r="V231" s="199"/>
      <c r="W231" s="208"/>
      <c r="X231" s="208"/>
      <c r="Y231" s="208"/>
      <c r="Z231" s="199"/>
      <c r="AA231" s="216"/>
      <c r="AB231" s="216"/>
    </row>
    <row r="232" spans="1:28" s="23" customFormat="1" x14ac:dyDescent="0.2">
      <c r="A232" s="22"/>
      <c r="B232" s="22"/>
      <c r="C232" s="21"/>
      <c r="D232" s="21"/>
      <c r="E232" s="21"/>
      <c r="F232" s="21"/>
      <c r="G232" s="21"/>
      <c r="H232" s="21"/>
      <c r="I232" s="46"/>
      <c r="J232" s="46"/>
      <c r="K232" s="46"/>
      <c r="L232" s="13"/>
      <c r="M232" s="13"/>
      <c r="N232" s="13"/>
      <c r="O232" s="13"/>
      <c r="P232" s="47"/>
      <c r="Q232" s="47"/>
      <c r="R232" s="48"/>
      <c r="S232" s="49"/>
      <c r="T232" s="48"/>
      <c r="U232" s="48"/>
      <c r="V232" s="199"/>
      <c r="W232" s="208"/>
      <c r="X232" s="208"/>
      <c r="Y232" s="208"/>
      <c r="Z232" s="199"/>
      <c r="AA232" s="216"/>
      <c r="AB232" s="216"/>
    </row>
    <row r="233" spans="1:28" s="23" customFormat="1" x14ac:dyDescent="0.2">
      <c r="A233" s="22"/>
      <c r="B233" s="22"/>
      <c r="C233" s="21"/>
      <c r="D233" s="21"/>
      <c r="E233" s="21"/>
      <c r="F233" s="21"/>
      <c r="G233" s="21"/>
      <c r="H233" s="21"/>
      <c r="I233" s="46"/>
      <c r="J233" s="46"/>
      <c r="K233" s="46"/>
      <c r="L233" s="13"/>
      <c r="M233" s="13"/>
      <c r="N233" s="13"/>
      <c r="O233" s="13"/>
      <c r="P233" s="47"/>
      <c r="Q233" s="47"/>
      <c r="R233" s="48"/>
      <c r="S233" s="49"/>
      <c r="T233" s="48"/>
      <c r="U233" s="48"/>
      <c r="V233" s="199"/>
      <c r="W233" s="208"/>
      <c r="X233" s="208"/>
      <c r="Y233" s="208"/>
      <c r="Z233" s="199"/>
      <c r="AA233" s="216"/>
      <c r="AB233" s="216"/>
    </row>
    <row r="234" spans="1:28" s="23" customFormat="1" x14ac:dyDescent="0.2">
      <c r="A234" s="22"/>
      <c r="B234" s="22"/>
      <c r="C234" s="21"/>
      <c r="D234" s="21"/>
      <c r="E234" s="21"/>
      <c r="F234" s="21"/>
      <c r="G234" s="21"/>
      <c r="H234" s="21"/>
      <c r="I234" s="46"/>
      <c r="J234" s="46"/>
      <c r="K234" s="46"/>
      <c r="L234" s="13"/>
      <c r="M234" s="13"/>
      <c r="N234" s="13"/>
      <c r="O234" s="13"/>
      <c r="P234" s="47"/>
      <c r="Q234" s="47"/>
      <c r="R234" s="48"/>
      <c r="S234" s="49"/>
      <c r="T234" s="48"/>
      <c r="U234" s="48"/>
      <c r="V234" s="199"/>
      <c r="W234" s="208"/>
      <c r="X234" s="208"/>
      <c r="Y234" s="208"/>
      <c r="Z234" s="199"/>
      <c r="AA234" s="216"/>
      <c r="AB234" s="216"/>
    </row>
    <row r="235" spans="1:28" s="23" customFormat="1" x14ac:dyDescent="0.2">
      <c r="A235" s="22"/>
      <c r="B235" s="22"/>
      <c r="C235" s="21"/>
      <c r="D235" s="21"/>
      <c r="E235" s="21"/>
      <c r="F235" s="21"/>
      <c r="G235" s="21"/>
      <c r="H235" s="21"/>
      <c r="I235" s="46"/>
      <c r="J235" s="46"/>
      <c r="K235" s="46"/>
      <c r="L235" s="13"/>
      <c r="M235" s="13"/>
      <c r="N235" s="13"/>
      <c r="O235" s="13"/>
      <c r="P235" s="47"/>
      <c r="Q235" s="47"/>
      <c r="R235" s="48"/>
      <c r="S235" s="49"/>
      <c r="T235" s="48"/>
      <c r="U235" s="48"/>
      <c r="V235" s="199"/>
      <c r="W235" s="208"/>
      <c r="X235" s="208"/>
      <c r="Y235" s="208"/>
      <c r="Z235" s="199"/>
      <c r="AA235" s="216"/>
      <c r="AB235" s="216"/>
    </row>
    <row r="236" spans="1:28" s="23" customFormat="1" x14ac:dyDescent="0.2">
      <c r="A236" s="22"/>
      <c r="B236" s="22"/>
      <c r="C236" s="21"/>
      <c r="D236" s="21"/>
      <c r="E236" s="21"/>
      <c r="F236" s="21"/>
      <c r="G236" s="21"/>
      <c r="H236" s="21"/>
      <c r="I236" s="46"/>
      <c r="J236" s="46"/>
      <c r="K236" s="46"/>
      <c r="L236" s="13"/>
      <c r="M236" s="13"/>
      <c r="N236" s="13"/>
      <c r="O236" s="13"/>
      <c r="P236" s="47"/>
      <c r="Q236" s="47"/>
      <c r="R236" s="48"/>
      <c r="S236" s="49"/>
      <c r="T236" s="48"/>
      <c r="U236" s="48"/>
      <c r="V236" s="199"/>
      <c r="W236" s="208"/>
      <c r="X236" s="208"/>
      <c r="Y236" s="208"/>
      <c r="Z236" s="199"/>
      <c r="AA236" s="216"/>
      <c r="AB236" s="216"/>
    </row>
    <row r="237" spans="1:28" s="23" customFormat="1" x14ac:dyDescent="0.2">
      <c r="A237" s="22"/>
      <c r="B237" s="22"/>
      <c r="C237" s="21"/>
      <c r="D237" s="21"/>
      <c r="E237" s="21"/>
      <c r="F237" s="21"/>
      <c r="G237" s="21"/>
      <c r="H237" s="21"/>
      <c r="I237" s="46"/>
      <c r="J237" s="46"/>
      <c r="K237" s="46"/>
      <c r="L237" s="13"/>
      <c r="M237" s="13"/>
      <c r="N237" s="13"/>
      <c r="O237" s="13"/>
      <c r="P237" s="47"/>
      <c r="Q237" s="47"/>
      <c r="R237" s="48"/>
      <c r="S237" s="49"/>
      <c r="T237" s="48"/>
      <c r="U237" s="48"/>
      <c r="V237" s="199"/>
      <c r="W237" s="208"/>
      <c r="X237" s="208"/>
      <c r="Y237" s="208"/>
      <c r="Z237" s="199"/>
      <c r="AA237" s="216"/>
      <c r="AB237" s="216"/>
    </row>
    <row r="238" spans="1:28" s="23" customFormat="1" x14ac:dyDescent="0.2">
      <c r="A238" s="22"/>
      <c r="B238" s="22"/>
      <c r="C238" s="21"/>
      <c r="D238" s="21"/>
      <c r="E238" s="21"/>
      <c r="F238" s="21"/>
      <c r="G238" s="21"/>
      <c r="H238" s="21"/>
      <c r="I238" s="46"/>
      <c r="J238" s="46"/>
      <c r="K238" s="46"/>
      <c r="L238" s="13"/>
      <c r="M238" s="13"/>
      <c r="N238" s="13"/>
      <c r="O238" s="13"/>
      <c r="P238" s="47"/>
      <c r="Q238" s="47"/>
      <c r="R238" s="48"/>
      <c r="S238" s="49"/>
      <c r="T238" s="48"/>
      <c r="U238" s="48"/>
      <c r="V238" s="199"/>
      <c r="W238" s="208"/>
      <c r="X238" s="208"/>
      <c r="Y238" s="208"/>
      <c r="Z238" s="199"/>
      <c r="AA238" s="216"/>
      <c r="AB238" s="216"/>
    </row>
    <row r="239" spans="1:28" s="23" customFormat="1" x14ac:dyDescent="0.2">
      <c r="A239" s="22"/>
      <c r="B239" s="22"/>
      <c r="C239" s="21"/>
      <c r="D239" s="21"/>
      <c r="E239" s="21"/>
      <c r="F239" s="21"/>
      <c r="G239" s="21"/>
      <c r="H239" s="21"/>
      <c r="I239" s="46"/>
      <c r="J239" s="46"/>
      <c r="K239" s="46"/>
      <c r="L239" s="13"/>
      <c r="M239" s="13"/>
      <c r="N239" s="13"/>
      <c r="O239" s="13"/>
      <c r="P239" s="47"/>
      <c r="Q239" s="47"/>
      <c r="R239" s="48"/>
      <c r="S239" s="49"/>
      <c r="T239" s="48"/>
      <c r="U239" s="48"/>
      <c r="V239" s="199"/>
      <c r="W239" s="208"/>
      <c r="X239" s="208"/>
      <c r="Y239" s="208"/>
      <c r="Z239" s="199"/>
      <c r="AA239" s="216"/>
      <c r="AB239" s="216"/>
    </row>
    <row r="240" spans="1:28" s="23" customFormat="1" x14ac:dyDescent="0.2">
      <c r="A240" s="22"/>
      <c r="B240" s="22"/>
      <c r="C240" s="21"/>
      <c r="D240" s="21"/>
      <c r="E240" s="21"/>
      <c r="F240" s="21"/>
      <c r="G240" s="21"/>
      <c r="H240" s="21"/>
      <c r="I240" s="46"/>
      <c r="J240" s="46"/>
      <c r="K240" s="46"/>
      <c r="L240" s="13"/>
      <c r="M240" s="13"/>
      <c r="N240" s="13"/>
      <c r="O240" s="13"/>
      <c r="P240" s="47"/>
      <c r="Q240" s="47"/>
      <c r="R240" s="48"/>
      <c r="S240" s="49"/>
      <c r="T240" s="48"/>
      <c r="U240" s="48"/>
      <c r="V240" s="199"/>
      <c r="W240" s="208"/>
      <c r="X240" s="208"/>
      <c r="Y240" s="208"/>
      <c r="Z240" s="199"/>
      <c r="AA240" s="216"/>
      <c r="AB240" s="216"/>
    </row>
    <row r="241" spans="1:28" s="23" customFormat="1" x14ac:dyDescent="0.2">
      <c r="A241" s="22"/>
      <c r="B241" s="22"/>
      <c r="C241" s="21"/>
      <c r="D241" s="21"/>
      <c r="E241" s="21"/>
      <c r="F241" s="21"/>
      <c r="G241" s="21"/>
      <c r="H241" s="21"/>
      <c r="I241" s="46"/>
      <c r="J241" s="46"/>
      <c r="K241" s="46"/>
      <c r="L241" s="13"/>
      <c r="M241" s="13"/>
      <c r="N241" s="13"/>
      <c r="O241" s="13"/>
      <c r="P241" s="47"/>
      <c r="Q241" s="47"/>
      <c r="R241" s="48"/>
      <c r="S241" s="49"/>
      <c r="T241" s="48"/>
      <c r="U241" s="48"/>
      <c r="V241" s="199"/>
      <c r="W241" s="208"/>
      <c r="X241" s="208"/>
      <c r="Y241" s="208"/>
      <c r="Z241" s="199"/>
      <c r="AA241" s="216"/>
      <c r="AB241" s="216"/>
    </row>
    <row r="242" spans="1:28" s="23" customFormat="1" x14ac:dyDescent="0.2">
      <c r="A242" s="22"/>
      <c r="B242" s="22"/>
      <c r="C242" s="21"/>
      <c r="D242" s="21"/>
      <c r="E242" s="21"/>
      <c r="F242" s="21"/>
      <c r="G242" s="21"/>
      <c r="H242" s="21"/>
      <c r="I242" s="46"/>
      <c r="J242" s="46"/>
      <c r="K242" s="46"/>
      <c r="L242" s="13"/>
      <c r="M242" s="13"/>
      <c r="N242" s="13"/>
      <c r="O242" s="13"/>
      <c r="P242" s="47"/>
      <c r="Q242" s="47"/>
      <c r="R242" s="48"/>
      <c r="S242" s="49"/>
      <c r="T242" s="48"/>
      <c r="U242" s="48"/>
      <c r="V242" s="199"/>
      <c r="W242" s="208"/>
      <c r="X242" s="208"/>
      <c r="Y242" s="208"/>
      <c r="Z242" s="199"/>
      <c r="AA242" s="216"/>
      <c r="AB242" s="216"/>
    </row>
    <row r="243" spans="1:28" s="23" customFormat="1" x14ac:dyDescent="0.2">
      <c r="A243" s="22"/>
      <c r="B243" s="22"/>
      <c r="C243" s="21"/>
      <c r="D243" s="21"/>
      <c r="E243" s="21"/>
      <c r="F243" s="21"/>
      <c r="G243" s="21"/>
      <c r="H243" s="21"/>
      <c r="I243" s="46"/>
      <c r="J243" s="46"/>
      <c r="K243" s="46"/>
      <c r="L243" s="13"/>
      <c r="M243" s="13"/>
      <c r="N243" s="13"/>
      <c r="O243" s="13"/>
      <c r="P243" s="47"/>
      <c r="Q243" s="47"/>
      <c r="R243" s="48"/>
      <c r="S243" s="49"/>
      <c r="T243" s="48"/>
      <c r="U243" s="48"/>
      <c r="V243" s="199"/>
      <c r="W243" s="208"/>
      <c r="X243" s="208"/>
      <c r="Y243" s="208"/>
      <c r="Z243" s="199"/>
      <c r="AA243" s="216"/>
      <c r="AB243" s="216"/>
    </row>
    <row r="244" spans="1:28" s="23" customFormat="1" x14ac:dyDescent="0.2">
      <c r="A244" s="22"/>
      <c r="B244" s="22"/>
      <c r="C244" s="21"/>
      <c r="D244" s="21"/>
      <c r="E244" s="21"/>
      <c r="F244" s="21"/>
      <c r="G244" s="21"/>
      <c r="H244" s="21"/>
      <c r="I244" s="46"/>
      <c r="J244" s="46"/>
      <c r="K244" s="46"/>
      <c r="L244" s="13"/>
      <c r="M244" s="13"/>
      <c r="N244" s="13"/>
      <c r="O244" s="13"/>
      <c r="P244" s="47"/>
      <c r="Q244" s="47"/>
      <c r="R244" s="48"/>
      <c r="S244" s="49"/>
      <c r="T244" s="48"/>
      <c r="U244" s="48"/>
      <c r="V244" s="199"/>
      <c r="W244" s="208"/>
      <c r="X244" s="208"/>
      <c r="Y244" s="208"/>
      <c r="Z244" s="199"/>
      <c r="AA244" s="216"/>
      <c r="AB244" s="216"/>
    </row>
    <row r="245" spans="1:28" s="23" customFormat="1" x14ac:dyDescent="0.2">
      <c r="A245" s="22"/>
      <c r="B245" s="22"/>
      <c r="C245" s="21"/>
      <c r="D245" s="21"/>
      <c r="E245" s="21"/>
      <c r="F245" s="21"/>
      <c r="G245" s="21"/>
      <c r="H245" s="21"/>
      <c r="I245" s="46"/>
      <c r="J245" s="46"/>
      <c r="K245" s="46"/>
      <c r="L245" s="13"/>
      <c r="M245" s="13"/>
      <c r="N245" s="13"/>
      <c r="O245" s="13"/>
      <c r="P245" s="47"/>
      <c r="Q245" s="47"/>
      <c r="R245" s="48"/>
      <c r="S245" s="49"/>
      <c r="T245" s="48"/>
      <c r="U245" s="48"/>
      <c r="V245" s="199"/>
      <c r="W245" s="208"/>
      <c r="X245" s="208"/>
      <c r="Y245" s="208"/>
      <c r="Z245" s="199"/>
      <c r="AA245" s="216"/>
      <c r="AB245" s="216"/>
    </row>
    <row r="246" spans="1:28" s="23" customFormat="1" x14ac:dyDescent="0.2">
      <c r="A246" s="22"/>
      <c r="B246" s="22"/>
      <c r="C246" s="21"/>
      <c r="D246" s="21"/>
      <c r="E246" s="21"/>
      <c r="F246" s="21"/>
      <c r="G246" s="21"/>
      <c r="H246" s="21"/>
      <c r="I246" s="46"/>
      <c r="J246" s="46"/>
      <c r="K246" s="46"/>
      <c r="L246" s="13"/>
      <c r="M246" s="13"/>
      <c r="N246" s="13"/>
      <c r="O246" s="13"/>
      <c r="P246" s="47"/>
      <c r="Q246" s="47"/>
      <c r="R246" s="48"/>
      <c r="S246" s="49"/>
      <c r="T246" s="48"/>
      <c r="U246" s="48"/>
      <c r="V246" s="199"/>
      <c r="W246" s="208"/>
      <c r="X246" s="208"/>
      <c r="Y246" s="208"/>
      <c r="Z246" s="199"/>
      <c r="AA246" s="216"/>
      <c r="AB246" s="216"/>
    </row>
    <row r="247" spans="1:28" s="23" customFormat="1" x14ac:dyDescent="0.2">
      <c r="A247" s="22"/>
      <c r="B247" s="22"/>
      <c r="C247" s="21"/>
      <c r="D247" s="21"/>
      <c r="E247" s="21"/>
      <c r="F247" s="21"/>
      <c r="G247" s="21"/>
      <c r="H247" s="21"/>
      <c r="I247" s="46"/>
      <c r="J247" s="46"/>
      <c r="K247" s="46"/>
      <c r="L247" s="13"/>
      <c r="M247" s="13"/>
      <c r="N247" s="13"/>
      <c r="O247" s="13"/>
      <c r="P247" s="47"/>
      <c r="Q247" s="47"/>
      <c r="R247" s="48"/>
      <c r="S247" s="49"/>
      <c r="T247" s="48"/>
      <c r="U247" s="48"/>
      <c r="V247" s="199"/>
      <c r="W247" s="208"/>
      <c r="X247" s="208"/>
      <c r="Y247" s="208"/>
      <c r="Z247" s="199"/>
      <c r="AA247" s="216"/>
      <c r="AB247" s="216"/>
    </row>
    <row r="248" spans="1:28" s="23" customFormat="1" x14ac:dyDescent="0.2">
      <c r="A248" s="22"/>
      <c r="B248" s="22"/>
      <c r="C248" s="21"/>
      <c r="D248" s="21"/>
      <c r="E248" s="21"/>
      <c r="F248" s="21"/>
      <c r="G248" s="21"/>
      <c r="H248" s="21"/>
      <c r="I248" s="46"/>
      <c r="J248" s="46"/>
      <c r="K248" s="46"/>
      <c r="L248" s="13"/>
      <c r="M248" s="13"/>
      <c r="N248" s="13"/>
      <c r="O248" s="13"/>
      <c r="P248" s="47"/>
      <c r="Q248" s="47"/>
      <c r="R248" s="48"/>
      <c r="S248" s="49"/>
      <c r="T248" s="48"/>
      <c r="U248" s="48"/>
      <c r="V248" s="199"/>
      <c r="W248" s="208"/>
      <c r="X248" s="208"/>
      <c r="Y248" s="208"/>
      <c r="Z248" s="199"/>
      <c r="AA248" s="216"/>
      <c r="AB248" s="216"/>
    </row>
    <row r="249" spans="1:28" s="23" customFormat="1" x14ac:dyDescent="0.2">
      <c r="A249" s="22"/>
      <c r="B249" s="22"/>
      <c r="C249" s="21"/>
      <c r="D249" s="21"/>
      <c r="E249" s="21"/>
      <c r="F249" s="21"/>
      <c r="G249" s="21"/>
      <c r="H249" s="21"/>
      <c r="I249" s="46"/>
      <c r="J249" s="46"/>
      <c r="K249" s="46"/>
      <c r="L249" s="13"/>
      <c r="M249" s="13"/>
      <c r="N249" s="13"/>
      <c r="O249" s="13"/>
      <c r="P249" s="47"/>
      <c r="Q249" s="47"/>
      <c r="R249" s="48"/>
      <c r="S249" s="49"/>
      <c r="T249" s="48"/>
      <c r="U249" s="48"/>
      <c r="V249" s="199"/>
      <c r="W249" s="208"/>
      <c r="X249" s="208"/>
      <c r="Y249" s="208"/>
      <c r="Z249" s="199"/>
      <c r="AA249" s="216"/>
      <c r="AB249" s="216"/>
    </row>
    <row r="250" spans="1:28" s="23" customFormat="1" x14ac:dyDescent="0.2">
      <c r="A250" s="22"/>
      <c r="B250" s="22"/>
      <c r="C250" s="21"/>
      <c r="D250" s="21"/>
      <c r="E250" s="21"/>
      <c r="F250" s="21"/>
      <c r="G250" s="21"/>
      <c r="H250" s="21"/>
      <c r="I250" s="46"/>
      <c r="J250" s="46"/>
      <c r="K250" s="46"/>
      <c r="L250" s="13"/>
      <c r="M250" s="13"/>
      <c r="N250" s="13"/>
      <c r="O250" s="13"/>
      <c r="P250" s="47"/>
      <c r="Q250" s="47"/>
      <c r="R250" s="48"/>
      <c r="S250" s="49"/>
      <c r="T250" s="48"/>
      <c r="U250" s="48"/>
      <c r="V250" s="199"/>
      <c r="W250" s="208"/>
      <c r="X250" s="208"/>
      <c r="Y250" s="208"/>
      <c r="Z250" s="199"/>
      <c r="AA250" s="216"/>
      <c r="AB250" s="216"/>
    </row>
    <row r="251" spans="1:28" s="23" customFormat="1" x14ac:dyDescent="0.2">
      <c r="A251" s="22"/>
      <c r="B251" s="22"/>
      <c r="C251" s="21"/>
      <c r="D251" s="21"/>
      <c r="E251" s="21"/>
      <c r="F251" s="21"/>
      <c r="G251" s="21"/>
      <c r="H251" s="21"/>
      <c r="I251" s="46"/>
      <c r="J251" s="46"/>
      <c r="K251" s="46"/>
      <c r="L251" s="13"/>
      <c r="M251" s="13"/>
      <c r="N251" s="13"/>
      <c r="O251" s="13"/>
      <c r="P251" s="47"/>
      <c r="Q251" s="47"/>
      <c r="R251" s="48"/>
      <c r="S251" s="49"/>
      <c r="T251" s="48"/>
      <c r="U251" s="48"/>
      <c r="V251" s="199"/>
      <c r="W251" s="208"/>
      <c r="X251" s="208"/>
      <c r="Y251" s="208"/>
      <c r="Z251" s="199"/>
      <c r="AA251" s="216"/>
      <c r="AB251" s="216"/>
    </row>
    <row r="252" spans="1:28" s="23" customFormat="1" x14ac:dyDescent="0.2">
      <c r="A252" s="22"/>
      <c r="B252" s="22"/>
      <c r="C252" s="21"/>
      <c r="D252" s="21"/>
      <c r="E252" s="21"/>
      <c r="F252" s="21"/>
      <c r="G252" s="21"/>
      <c r="H252" s="21"/>
      <c r="I252" s="46"/>
      <c r="J252" s="46"/>
      <c r="K252" s="46"/>
      <c r="L252" s="13"/>
      <c r="M252" s="13"/>
      <c r="N252" s="13"/>
      <c r="O252" s="13"/>
      <c r="P252" s="47"/>
      <c r="Q252" s="47"/>
      <c r="R252" s="48"/>
      <c r="S252" s="49"/>
      <c r="T252" s="48"/>
      <c r="U252" s="48"/>
      <c r="V252" s="199"/>
      <c r="W252" s="208"/>
      <c r="X252" s="208"/>
      <c r="Y252" s="208"/>
      <c r="Z252" s="199"/>
      <c r="AA252" s="216"/>
      <c r="AB252" s="216"/>
    </row>
    <row r="253" spans="1:28" s="23" customFormat="1" x14ac:dyDescent="0.2">
      <c r="A253" s="22"/>
      <c r="B253" s="22"/>
      <c r="C253" s="21"/>
      <c r="D253" s="21"/>
      <c r="E253" s="21"/>
      <c r="F253" s="21"/>
      <c r="G253" s="21"/>
      <c r="H253" s="21"/>
      <c r="I253" s="46"/>
      <c r="J253" s="46"/>
      <c r="K253" s="46"/>
      <c r="L253" s="13"/>
      <c r="M253" s="13"/>
      <c r="N253" s="13"/>
      <c r="O253" s="13"/>
      <c r="P253" s="47"/>
      <c r="Q253" s="47"/>
      <c r="R253" s="48"/>
      <c r="S253" s="49"/>
      <c r="T253" s="48"/>
      <c r="U253" s="48"/>
      <c r="V253" s="199"/>
      <c r="W253" s="208"/>
      <c r="X253" s="208"/>
      <c r="Y253" s="208"/>
      <c r="Z253" s="199"/>
      <c r="AA253" s="216"/>
      <c r="AB253" s="216"/>
    </row>
    <row r="254" spans="1:28" s="23" customFormat="1" x14ac:dyDescent="0.2">
      <c r="A254" s="22"/>
      <c r="B254" s="22"/>
      <c r="C254" s="21"/>
      <c r="D254" s="21"/>
      <c r="E254" s="21"/>
      <c r="F254" s="21"/>
      <c r="G254" s="21"/>
      <c r="H254" s="21"/>
      <c r="I254" s="46"/>
      <c r="J254" s="46"/>
      <c r="K254" s="46"/>
      <c r="L254" s="13"/>
      <c r="M254" s="13"/>
      <c r="N254" s="13"/>
      <c r="O254" s="13"/>
      <c r="P254" s="47"/>
      <c r="Q254" s="47"/>
      <c r="R254" s="48"/>
      <c r="S254" s="49"/>
      <c r="T254" s="48"/>
      <c r="U254" s="48"/>
      <c r="V254" s="199"/>
      <c r="W254" s="208"/>
      <c r="X254" s="208"/>
      <c r="Y254" s="208"/>
      <c r="Z254" s="199"/>
      <c r="AA254" s="216"/>
      <c r="AB254" s="216"/>
    </row>
    <row r="255" spans="1:28" s="23" customFormat="1" x14ac:dyDescent="0.2">
      <c r="A255" s="22"/>
      <c r="B255" s="22"/>
      <c r="C255" s="21"/>
      <c r="D255" s="21"/>
      <c r="E255" s="21"/>
      <c r="F255" s="21"/>
      <c r="G255" s="21"/>
      <c r="H255" s="21"/>
      <c r="I255" s="46"/>
      <c r="J255" s="46"/>
      <c r="K255" s="46"/>
      <c r="L255" s="13"/>
      <c r="M255" s="13"/>
      <c r="N255" s="13"/>
      <c r="O255" s="13"/>
      <c r="P255" s="47"/>
      <c r="Q255" s="47"/>
      <c r="R255" s="48"/>
      <c r="S255" s="49"/>
      <c r="T255" s="48"/>
      <c r="U255" s="48"/>
      <c r="V255" s="199"/>
      <c r="W255" s="208"/>
      <c r="X255" s="208"/>
      <c r="Y255" s="208"/>
      <c r="Z255" s="199"/>
      <c r="AA255" s="216"/>
      <c r="AB255" s="216"/>
    </row>
    <row r="256" spans="1:28" s="23" customFormat="1" x14ac:dyDescent="0.2">
      <c r="A256" s="22"/>
      <c r="B256" s="22"/>
      <c r="C256" s="21"/>
      <c r="D256" s="21"/>
      <c r="E256" s="21"/>
      <c r="F256" s="21"/>
      <c r="G256" s="21"/>
      <c r="H256" s="21"/>
      <c r="I256" s="46"/>
      <c r="J256" s="46"/>
      <c r="K256" s="46"/>
      <c r="L256" s="13"/>
      <c r="M256" s="13"/>
      <c r="N256" s="13"/>
      <c r="O256" s="13"/>
      <c r="P256" s="47"/>
      <c r="Q256" s="47"/>
      <c r="R256" s="48"/>
      <c r="S256" s="49"/>
      <c r="T256" s="48"/>
      <c r="U256" s="48"/>
      <c r="V256" s="199"/>
      <c r="W256" s="208"/>
      <c r="X256" s="208"/>
      <c r="Y256" s="208"/>
      <c r="Z256" s="199"/>
      <c r="AA256" s="216"/>
      <c r="AB256" s="216"/>
    </row>
    <row r="257" spans="1:28" s="23" customFormat="1" x14ac:dyDescent="0.2">
      <c r="A257" s="22"/>
      <c r="B257" s="22"/>
      <c r="C257" s="21"/>
      <c r="D257" s="21"/>
      <c r="E257" s="21"/>
      <c r="F257" s="21"/>
      <c r="G257" s="21"/>
      <c r="H257" s="21"/>
      <c r="I257" s="46"/>
      <c r="J257" s="46"/>
      <c r="K257" s="46"/>
      <c r="L257" s="13"/>
      <c r="M257" s="13"/>
      <c r="N257" s="13"/>
      <c r="O257" s="13"/>
      <c r="P257" s="47"/>
      <c r="Q257" s="47"/>
      <c r="R257" s="48"/>
      <c r="S257" s="49"/>
      <c r="T257" s="48"/>
      <c r="U257" s="48"/>
      <c r="V257" s="199"/>
      <c r="W257" s="208"/>
      <c r="X257" s="208"/>
      <c r="Y257" s="208"/>
      <c r="Z257" s="199"/>
      <c r="AA257" s="216"/>
      <c r="AB257" s="216"/>
    </row>
    <row r="258" spans="1:28" s="23" customFormat="1" x14ac:dyDescent="0.2">
      <c r="A258" s="22"/>
      <c r="B258" s="22"/>
      <c r="C258" s="21"/>
      <c r="D258" s="21"/>
      <c r="E258" s="21"/>
      <c r="F258" s="21"/>
      <c r="G258" s="21"/>
      <c r="H258" s="21"/>
      <c r="I258" s="46"/>
      <c r="J258" s="46"/>
      <c r="K258" s="46"/>
      <c r="L258" s="13"/>
      <c r="M258" s="13"/>
      <c r="N258" s="13"/>
      <c r="O258" s="13"/>
      <c r="P258" s="47"/>
      <c r="Q258" s="47"/>
      <c r="R258" s="48"/>
      <c r="S258" s="49"/>
      <c r="T258" s="48"/>
      <c r="U258" s="48"/>
      <c r="V258" s="199"/>
      <c r="W258" s="208"/>
      <c r="X258" s="208"/>
      <c r="Y258" s="208"/>
      <c r="Z258" s="199"/>
      <c r="AA258" s="216"/>
      <c r="AB258" s="216"/>
    </row>
    <row r="259" spans="1:28" s="23" customFormat="1" x14ac:dyDescent="0.2">
      <c r="A259" s="22"/>
      <c r="B259" s="22"/>
      <c r="C259" s="21"/>
      <c r="D259" s="21"/>
      <c r="E259" s="21"/>
      <c r="F259" s="21"/>
      <c r="G259" s="21"/>
      <c r="H259" s="21"/>
      <c r="I259" s="46"/>
      <c r="J259" s="46"/>
      <c r="K259" s="46"/>
      <c r="L259" s="13"/>
      <c r="M259" s="13"/>
      <c r="N259" s="13"/>
      <c r="O259" s="13"/>
      <c r="P259" s="47"/>
      <c r="Q259" s="47"/>
      <c r="R259" s="48"/>
      <c r="S259" s="49"/>
      <c r="T259" s="48"/>
      <c r="U259" s="48"/>
      <c r="V259" s="199"/>
      <c r="W259" s="208"/>
      <c r="X259" s="208"/>
      <c r="Y259" s="208"/>
      <c r="Z259" s="199"/>
      <c r="AA259" s="216"/>
      <c r="AB259" s="216"/>
    </row>
    <row r="260" spans="1:28" s="23" customFormat="1" x14ac:dyDescent="0.2">
      <c r="A260" s="22"/>
      <c r="B260" s="22"/>
      <c r="C260" s="21"/>
      <c r="D260" s="21"/>
      <c r="E260" s="21"/>
      <c r="F260" s="21"/>
      <c r="G260" s="21"/>
      <c r="H260" s="21"/>
      <c r="I260" s="46"/>
      <c r="J260" s="46"/>
      <c r="K260" s="46"/>
      <c r="L260" s="13"/>
      <c r="M260" s="13"/>
      <c r="N260" s="13"/>
      <c r="O260" s="13"/>
      <c r="P260" s="47"/>
      <c r="Q260" s="47"/>
      <c r="R260" s="48"/>
      <c r="S260" s="49"/>
      <c r="T260" s="48"/>
      <c r="U260" s="48"/>
      <c r="V260" s="199"/>
      <c r="W260" s="208"/>
      <c r="X260" s="208"/>
      <c r="Y260" s="208"/>
      <c r="Z260" s="199"/>
      <c r="AA260" s="216"/>
      <c r="AB260" s="216"/>
    </row>
    <row r="261" spans="1:28" s="23" customFormat="1" x14ac:dyDescent="0.2">
      <c r="A261" s="22"/>
      <c r="B261" s="22"/>
      <c r="C261" s="21"/>
      <c r="D261" s="21"/>
      <c r="E261" s="21"/>
      <c r="F261" s="21"/>
      <c r="G261" s="21"/>
      <c r="H261" s="21"/>
      <c r="I261" s="46"/>
      <c r="J261" s="46"/>
      <c r="K261" s="46"/>
      <c r="L261" s="13"/>
      <c r="M261" s="13"/>
      <c r="N261" s="13"/>
      <c r="O261" s="13"/>
      <c r="P261" s="47"/>
      <c r="Q261" s="47"/>
      <c r="R261" s="48"/>
      <c r="S261" s="49"/>
      <c r="T261" s="48"/>
      <c r="U261" s="48"/>
      <c r="V261" s="199"/>
      <c r="W261" s="208"/>
      <c r="X261" s="208"/>
      <c r="Y261" s="208"/>
      <c r="Z261" s="199"/>
      <c r="AA261" s="216"/>
      <c r="AB261" s="216"/>
    </row>
    <row r="262" spans="1:28" s="23" customFormat="1" x14ac:dyDescent="0.2">
      <c r="A262" s="22"/>
      <c r="B262" s="22"/>
      <c r="C262" s="21"/>
      <c r="D262" s="21"/>
      <c r="E262" s="21"/>
      <c r="F262" s="21"/>
      <c r="G262" s="21"/>
      <c r="H262" s="21"/>
      <c r="I262" s="46"/>
      <c r="J262" s="46"/>
      <c r="K262" s="46"/>
      <c r="L262" s="13"/>
      <c r="M262" s="13"/>
      <c r="N262" s="13"/>
      <c r="O262" s="13"/>
      <c r="P262" s="47"/>
      <c r="Q262" s="47"/>
      <c r="R262" s="48"/>
      <c r="S262" s="49"/>
      <c r="T262" s="48"/>
      <c r="U262" s="48"/>
      <c r="V262" s="199"/>
      <c r="W262" s="208"/>
      <c r="X262" s="208"/>
      <c r="Y262" s="208"/>
      <c r="Z262" s="199"/>
      <c r="AA262" s="216"/>
      <c r="AB262" s="216"/>
    </row>
    <row r="263" spans="1:28" s="23" customFormat="1" x14ac:dyDescent="0.2">
      <c r="A263" s="22"/>
      <c r="B263" s="22"/>
      <c r="C263" s="21"/>
      <c r="D263" s="21"/>
      <c r="E263" s="21"/>
      <c r="F263" s="21"/>
      <c r="G263" s="21"/>
      <c r="H263" s="21"/>
      <c r="I263" s="46"/>
      <c r="J263" s="46"/>
      <c r="K263" s="46"/>
      <c r="L263" s="13"/>
      <c r="M263" s="13"/>
      <c r="N263" s="13"/>
      <c r="O263" s="13"/>
      <c r="P263" s="47"/>
      <c r="Q263" s="47"/>
      <c r="R263" s="48"/>
      <c r="S263" s="49"/>
      <c r="T263" s="48"/>
      <c r="U263" s="48"/>
      <c r="V263" s="199"/>
      <c r="W263" s="208"/>
      <c r="X263" s="208"/>
      <c r="Y263" s="208"/>
      <c r="Z263" s="199"/>
      <c r="AA263" s="216"/>
      <c r="AB263" s="216"/>
    </row>
    <row r="264" spans="1:28" s="23" customFormat="1" x14ac:dyDescent="0.2">
      <c r="A264" s="22"/>
      <c r="B264" s="22"/>
      <c r="C264" s="21"/>
      <c r="D264" s="21"/>
      <c r="E264" s="21"/>
      <c r="F264" s="21"/>
      <c r="G264" s="21"/>
      <c r="H264" s="21"/>
      <c r="I264" s="46"/>
      <c r="J264" s="46"/>
      <c r="K264" s="46"/>
      <c r="L264" s="13"/>
      <c r="M264" s="13"/>
      <c r="N264" s="13"/>
      <c r="O264" s="13"/>
      <c r="P264" s="47"/>
      <c r="Q264" s="47"/>
      <c r="R264" s="48"/>
      <c r="S264" s="49"/>
      <c r="T264" s="48"/>
      <c r="U264" s="48"/>
      <c r="V264" s="199"/>
      <c r="W264" s="208"/>
      <c r="X264" s="208"/>
      <c r="Y264" s="208"/>
      <c r="Z264" s="199"/>
      <c r="AA264" s="216"/>
      <c r="AB264" s="216"/>
    </row>
    <row r="265" spans="1:28" s="23" customFormat="1" x14ac:dyDescent="0.2">
      <c r="A265" s="22"/>
      <c r="B265" s="22"/>
      <c r="C265" s="21"/>
      <c r="D265" s="21"/>
      <c r="E265" s="21"/>
      <c r="F265" s="21"/>
      <c r="G265" s="21"/>
      <c r="H265" s="21"/>
      <c r="I265" s="46"/>
      <c r="J265" s="46"/>
      <c r="K265" s="46"/>
      <c r="L265" s="13"/>
      <c r="M265" s="13"/>
      <c r="N265" s="13"/>
      <c r="O265" s="13"/>
      <c r="P265" s="47"/>
      <c r="Q265" s="47"/>
      <c r="R265" s="48"/>
      <c r="S265" s="49"/>
      <c r="T265" s="48"/>
      <c r="U265" s="48"/>
      <c r="V265" s="199"/>
      <c r="W265" s="208"/>
      <c r="X265" s="208"/>
      <c r="Y265" s="208"/>
      <c r="Z265" s="199"/>
      <c r="AA265" s="216"/>
      <c r="AB265" s="216"/>
    </row>
    <row r="266" spans="1:28" s="23" customFormat="1" x14ac:dyDescent="0.2">
      <c r="A266" s="22"/>
      <c r="B266" s="22"/>
      <c r="C266" s="21"/>
      <c r="D266" s="21"/>
      <c r="E266" s="21"/>
      <c r="F266" s="21"/>
      <c r="G266" s="21"/>
      <c r="H266" s="21"/>
      <c r="I266" s="46"/>
      <c r="J266" s="46"/>
      <c r="K266" s="46"/>
      <c r="L266" s="13"/>
      <c r="M266" s="13"/>
      <c r="N266" s="13"/>
      <c r="O266" s="13"/>
      <c r="P266" s="47"/>
      <c r="Q266" s="47"/>
      <c r="R266" s="48"/>
      <c r="S266" s="49"/>
      <c r="T266" s="48"/>
      <c r="U266" s="48"/>
      <c r="V266" s="199"/>
      <c r="W266" s="208"/>
      <c r="X266" s="208"/>
      <c r="Y266" s="208"/>
      <c r="Z266" s="199"/>
      <c r="AA266" s="216"/>
      <c r="AB266" s="216"/>
    </row>
    <row r="267" spans="1:28" s="23" customFormat="1" x14ac:dyDescent="0.2">
      <c r="A267" s="22"/>
      <c r="B267" s="22"/>
      <c r="C267" s="21"/>
      <c r="D267" s="21"/>
      <c r="E267" s="21"/>
      <c r="F267" s="21"/>
      <c r="G267" s="21"/>
      <c r="H267" s="21"/>
      <c r="I267" s="46"/>
      <c r="J267" s="46"/>
      <c r="K267" s="46"/>
      <c r="L267" s="13"/>
      <c r="M267" s="13"/>
      <c r="N267" s="13"/>
      <c r="O267" s="13"/>
      <c r="P267" s="47"/>
      <c r="Q267" s="47"/>
      <c r="R267" s="48"/>
      <c r="S267" s="49"/>
      <c r="T267" s="48"/>
      <c r="U267" s="48"/>
      <c r="V267" s="199"/>
      <c r="W267" s="208"/>
      <c r="X267" s="208"/>
      <c r="Y267" s="208"/>
      <c r="Z267" s="199"/>
      <c r="AA267" s="216"/>
      <c r="AB267" s="216"/>
    </row>
    <row r="268" spans="1:28" s="23" customFormat="1" x14ac:dyDescent="0.2">
      <c r="A268" s="22"/>
      <c r="B268" s="22"/>
      <c r="C268" s="21"/>
      <c r="D268" s="21"/>
      <c r="E268" s="21"/>
      <c r="F268" s="21"/>
      <c r="G268" s="21"/>
      <c r="H268" s="21"/>
      <c r="I268" s="46"/>
      <c r="J268" s="46"/>
      <c r="K268" s="46"/>
      <c r="L268" s="13"/>
      <c r="M268" s="13"/>
      <c r="N268" s="13"/>
      <c r="O268" s="13"/>
      <c r="P268" s="47"/>
      <c r="Q268" s="47"/>
      <c r="R268" s="48"/>
      <c r="S268" s="49"/>
      <c r="T268" s="48"/>
      <c r="U268" s="48"/>
      <c r="V268" s="199"/>
      <c r="W268" s="208"/>
      <c r="X268" s="208"/>
      <c r="Y268" s="208"/>
      <c r="Z268" s="199"/>
      <c r="AA268" s="216"/>
      <c r="AB268" s="216"/>
    </row>
    <row r="269" spans="1:28" s="23" customFormat="1" x14ac:dyDescent="0.2">
      <c r="A269" s="22"/>
      <c r="B269" s="22"/>
      <c r="C269" s="21"/>
      <c r="D269" s="21"/>
      <c r="E269" s="21"/>
      <c r="F269" s="21"/>
      <c r="G269" s="21"/>
      <c r="H269" s="21"/>
      <c r="I269" s="46"/>
      <c r="J269" s="46"/>
      <c r="K269" s="46"/>
      <c r="L269" s="13"/>
      <c r="M269" s="13"/>
      <c r="N269" s="13"/>
      <c r="O269" s="13"/>
      <c r="P269" s="47"/>
      <c r="Q269" s="47"/>
      <c r="R269" s="48"/>
      <c r="S269" s="49"/>
      <c r="T269" s="48"/>
      <c r="U269" s="48"/>
      <c r="V269" s="199"/>
      <c r="W269" s="208"/>
      <c r="X269" s="208"/>
      <c r="Y269" s="208"/>
      <c r="Z269" s="199"/>
      <c r="AA269" s="216"/>
      <c r="AB269" s="216"/>
    </row>
    <row r="270" spans="1:28" s="23" customFormat="1" x14ac:dyDescent="0.2">
      <c r="A270" s="22"/>
      <c r="B270" s="22"/>
      <c r="C270" s="21"/>
      <c r="D270" s="21"/>
      <c r="E270" s="21"/>
      <c r="F270" s="21"/>
      <c r="G270" s="21"/>
      <c r="H270" s="21"/>
      <c r="I270" s="46"/>
      <c r="J270" s="46"/>
      <c r="K270" s="46"/>
      <c r="L270" s="13"/>
      <c r="M270" s="13"/>
      <c r="N270" s="13"/>
      <c r="O270" s="13"/>
      <c r="P270" s="47"/>
      <c r="Q270" s="47"/>
      <c r="R270" s="48"/>
      <c r="S270" s="49"/>
      <c r="T270" s="48"/>
      <c r="U270" s="48"/>
      <c r="V270" s="199"/>
      <c r="W270" s="208"/>
      <c r="X270" s="208"/>
      <c r="Y270" s="208"/>
      <c r="Z270" s="199"/>
      <c r="AA270" s="216"/>
      <c r="AB270" s="216"/>
    </row>
    <row r="271" spans="1:28" s="23" customFormat="1" x14ac:dyDescent="0.2">
      <c r="A271" s="22"/>
      <c r="B271" s="22"/>
      <c r="C271" s="21"/>
      <c r="D271" s="21"/>
      <c r="E271" s="21"/>
      <c r="F271" s="21"/>
      <c r="G271" s="21"/>
      <c r="H271" s="21"/>
      <c r="I271" s="46"/>
      <c r="J271" s="46"/>
      <c r="K271" s="46"/>
      <c r="L271" s="13"/>
      <c r="M271" s="13"/>
      <c r="N271" s="13"/>
      <c r="O271" s="13"/>
      <c r="P271" s="47"/>
      <c r="Q271" s="47"/>
      <c r="R271" s="48"/>
      <c r="S271" s="49"/>
      <c r="T271" s="48"/>
      <c r="U271" s="48"/>
      <c r="V271" s="199"/>
      <c r="W271" s="208"/>
      <c r="X271" s="208"/>
      <c r="Y271" s="208"/>
      <c r="Z271" s="199"/>
      <c r="AA271" s="216"/>
      <c r="AB271" s="216"/>
    </row>
    <row r="272" spans="1:28" s="23" customFormat="1" x14ac:dyDescent="0.2">
      <c r="A272" s="22"/>
      <c r="B272" s="22"/>
      <c r="C272" s="21"/>
      <c r="D272" s="21"/>
      <c r="E272" s="21"/>
      <c r="F272" s="21"/>
      <c r="G272" s="21"/>
      <c r="H272" s="21"/>
      <c r="I272" s="46"/>
      <c r="J272" s="46"/>
      <c r="K272" s="46"/>
      <c r="L272" s="13"/>
      <c r="M272" s="13"/>
      <c r="N272" s="13"/>
      <c r="O272" s="13"/>
      <c r="P272" s="47"/>
      <c r="Q272" s="47"/>
      <c r="R272" s="48"/>
      <c r="S272" s="49"/>
      <c r="T272" s="48"/>
      <c r="U272" s="48"/>
      <c r="V272" s="199"/>
      <c r="W272" s="208"/>
      <c r="X272" s="208"/>
      <c r="Y272" s="208"/>
      <c r="Z272" s="199"/>
      <c r="AA272" s="216"/>
      <c r="AB272" s="216"/>
    </row>
    <row r="273" spans="1:28" s="23" customFormat="1" x14ac:dyDescent="0.2">
      <c r="A273" s="22"/>
      <c r="B273" s="22"/>
      <c r="C273" s="21"/>
      <c r="D273" s="21"/>
      <c r="E273" s="21"/>
      <c r="F273" s="21"/>
      <c r="G273" s="21"/>
      <c r="H273" s="21"/>
      <c r="I273" s="46"/>
      <c r="J273" s="46"/>
      <c r="K273" s="46"/>
      <c r="L273" s="13"/>
      <c r="M273" s="13"/>
      <c r="N273" s="13"/>
      <c r="O273" s="13"/>
      <c r="P273" s="47"/>
      <c r="Q273" s="47"/>
      <c r="R273" s="48"/>
      <c r="S273" s="49"/>
      <c r="T273" s="48"/>
      <c r="U273" s="48"/>
      <c r="V273" s="199"/>
      <c r="W273" s="208"/>
      <c r="X273" s="208"/>
      <c r="Y273" s="208"/>
      <c r="Z273" s="199"/>
      <c r="AA273" s="216"/>
      <c r="AB273" s="216"/>
    </row>
    <row r="274" spans="1:28" s="23" customFormat="1" x14ac:dyDescent="0.2">
      <c r="A274" s="22"/>
      <c r="B274" s="22"/>
      <c r="C274" s="21"/>
      <c r="D274" s="21"/>
      <c r="E274" s="21"/>
      <c r="F274" s="21"/>
      <c r="G274" s="21"/>
      <c r="H274" s="21"/>
      <c r="I274" s="46"/>
      <c r="J274" s="46"/>
      <c r="K274" s="46"/>
      <c r="L274" s="13"/>
      <c r="M274" s="13"/>
      <c r="N274" s="13"/>
      <c r="O274" s="13"/>
      <c r="P274" s="47"/>
      <c r="Q274" s="47"/>
      <c r="R274" s="48"/>
      <c r="S274" s="49"/>
      <c r="T274" s="48"/>
      <c r="U274" s="48"/>
      <c r="V274" s="199"/>
      <c r="W274" s="208"/>
      <c r="X274" s="208"/>
      <c r="Y274" s="208"/>
      <c r="Z274" s="199"/>
      <c r="AA274" s="216"/>
      <c r="AB274" s="216"/>
    </row>
    <row r="275" spans="1:28" s="23" customFormat="1" x14ac:dyDescent="0.2">
      <c r="A275" s="22"/>
      <c r="B275" s="22"/>
      <c r="C275" s="21"/>
      <c r="D275" s="21"/>
      <c r="E275" s="21"/>
      <c r="F275" s="21"/>
      <c r="G275" s="21"/>
      <c r="H275" s="21"/>
      <c r="I275" s="46"/>
      <c r="J275" s="46"/>
      <c r="K275" s="46"/>
      <c r="L275" s="13"/>
      <c r="M275" s="13"/>
      <c r="N275" s="13"/>
      <c r="O275" s="13"/>
      <c r="P275" s="47"/>
      <c r="Q275" s="47"/>
      <c r="R275" s="48"/>
      <c r="S275" s="49"/>
      <c r="T275" s="48"/>
      <c r="U275" s="48"/>
      <c r="V275" s="199"/>
      <c r="W275" s="208"/>
      <c r="X275" s="208"/>
      <c r="Y275" s="208"/>
      <c r="Z275" s="199"/>
      <c r="AA275" s="216"/>
      <c r="AB275" s="216"/>
    </row>
    <row r="276" spans="1:28" s="23" customFormat="1" x14ac:dyDescent="0.2">
      <c r="A276" s="22"/>
      <c r="B276" s="22"/>
      <c r="C276" s="21"/>
      <c r="D276" s="21"/>
      <c r="E276" s="21"/>
      <c r="F276" s="21"/>
      <c r="G276" s="21"/>
      <c r="H276" s="21"/>
      <c r="I276" s="46"/>
      <c r="J276" s="46"/>
      <c r="K276" s="46"/>
      <c r="L276" s="13"/>
      <c r="M276" s="13"/>
      <c r="N276" s="13"/>
      <c r="O276" s="13"/>
      <c r="P276" s="47"/>
      <c r="Q276" s="47"/>
      <c r="R276" s="48"/>
      <c r="S276" s="49"/>
      <c r="T276" s="48"/>
      <c r="U276" s="48"/>
      <c r="V276" s="199"/>
      <c r="W276" s="208"/>
      <c r="X276" s="208"/>
      <c r="Y276" s="208"/>
      <c r="Z276" s="199"/>
      <c r="AA276" s="216"/>
      <c r="AB276" s="216"/>
    </row>
    <row r="277" spans="1:28" s="23" customFormat="1" x14ac:dyDescent="0.2">
      <c r="A277" s="22"/>
      <c r="B277" s="22"/>
      <c r="C277" s="21"/>
      <c r="D277" s="21"/>
      <c r="E277" s="21"/>
      <c r="F277" s="21"/>
      <c r="G277" s="21"/>
      <c r="H277" s="21"/>
      <c r="I277" s="46"/>
      <c r="J277" s="46"/>
      <c r="K277" s="46"/>
      <c r="L277" s="13"/>
      <c r="M277" s="13"/>
      <c r="N277" s="13"/>
      <c r="O277" s="13"/>
      <c r="P277" s="47"/>
      <c r="Q277" s="47"/>
      <c r="R277" s="48"/>
      <c r="S277" s="49"/>
      <c r="T277" s="48"/>
      <c r="U277" s="48"/>
      <c r="V277" s="199"/>
      <c r="W277" s="208"/>
      <c r="X277" s="208"/>
      <c r="Y277" s="208"/>
      <c r="Z277" s="199"/>
      <c r="AA277" s="216"/>
      <c r="AB277" s="216"/>
    </row>
    <row r="278" spans="1:28" s="23" customFormat="1" x14ac:dyDescent="0.2">
      <c r="A278" s="22"/>
      <c r="B278" s="22"/>
      <c r="C278" s="21"/>
      <c r="D278" s="21"/>
      <c r="E278" s="21"/>
      <c r="F278" s="21"/>
      <c r="G278" s="21"/>
      <c r="H278" s="21"/>
      <c r="I278" s="46"/>
      <c r="J278" s="46"/>
      <c r="K278" s="46"/>
      <c r="L278" s="13"/>
      <c r="M278" s="13"/>
      <c r="N278" s="13"/>
      <c r="O278" s="13"/>
      <c r="P278" s="47"/>
      <c r="Q278" s="47"/>
      <c r="R278" s="48"/>
      <c r="S278" s="49"/>
      <c r="T278" s="48"/>
      <c r="U278" s="48"/>
      <c r="V278" s="199"/>
      <c r="W278" s="208"/>
      <c r="X278" s="208"/>
      <c r="Y278" s="208"/>
      <c r="Z278" s="199"/>
      <c r="AA278" s="216"/>
      <c r="AB278" s="216"/>
    </row>
    <row r="279" spans="1:28" s="23" customFormat="1" x14ac:dyDescent="0.2">
      <c r="A279" s="22"/>
      <c r="B279" s="22"/>
      <c r="C279" s="21"/>
      <c r="D279" s="21"/>
      <c r="E279" s="21"/>
      <c r="F279" s="21"/>
      <c r="G279" s="21"/>
      <c r="H279" s="21"/>
      <c r="I279" s="46"/>
      <c r="J279" s="46"/>
      <c r="K279" s="46"/>
      <c r="L279" s="13"/>
      <c r="M279" s="13"/>
      <c r="N279" s="13"/>
      <c r="O279" s="13"/>
      <c r="P279" s="47"/>
      <c r="Q279" s="47"/>
      <c r="R279" s="48"/>
      <c r="S279" s="49"/>
      <c r="T279" s="48"/>
      <c r="U279" s="48"/>
      <c r="V279" s="199"/>
      <c r="W279" s="208"/>
      <c r="X279" s="208"/>
      <c r="Y279" s="208"/>
      <c r="Z279" s="199"/>
      <c r="AA279" s="216"/>
      <c r="AB279" s="216"/>
    </row>
    <row r="280" spans="1:28" s="23" customFormat="1" x14ac:dyDescent="0.2">
      <c r="A280" s="22"/>
      <c r="B280" s="22"/>
      <c r="C280" s="21"/>
      <c r="D280" s="21"/>
      <c r="E280" s="21"/>
      <c r="F280" s="21"/>
      <c r="G280" s="21"/>
      <c r="H280" s="21"/>
      <c r="I280" s="46"/>
      <c r="J280" s="46"/>
      <c r="K280" s="46"/>
      <c r="L280" s="13"/>
      <c r="M280" s="13"/>
      <c r="N280" s="13"/>
      <c r="O280" s="13"/>
      <c r="P280" s="47"/>
      <c r="Q280" s="47"/>
      <c r="R280" s="48"/>
      <c r="S280" s="49"/>
      <c r="T280" s="48"/>
      <c r="U280" s="48"/>
      <c r="V280" s="199"/>
      <c r="W280" s="208"/>
      <c r="X280" s="208"/>
      <c r="Y280" s="208"/>
      <c r="Z280" s="199"/>
      <c r="AA280" s="216"/>
      <c r="AB280" s="216"/>
    </row>
    <row r="281" spans="1:28" s="23" customFormat="1" x14ac:dyDescent="0.2">
      <c r="A281" s="22"/>
      <c r="B281" s="22"/>
      <c r="C281" s="21"/>
      <c r="D281" s="21"/>
      <c r="E281" s="21"/>
      <c r="F281" s="21"/>
      <c r="G281" s="21"/>
      <c r="H281" s="21"/>
      <c r="I281" s="46"/>
      <c r="J281" s="46"/>
      <c r="K281" s="46"/>
      <c r="L281" s="13"/>
      <c r="M281" s="13"/>
      <c r="N281" s="13"/>
      <c r="O281" s="13"/>
      <c r="P281" s="47"/>
      <c r="Q281" s="47"/>
      <c r="R281" s="48"/>
      <c r="S281" s="49"/>
      <c r="T281" s="48"/>
      <c r="U281" s="48"/>
      <c r="V281" s="199"/>
      <c r="W281" s="208"/>
      <c r="X281" s="208"/>
      <c r="Y281" s="208"/>
      <c r="Z281" s="199"/>
      <c r="AA281" s="216"/>
      <c r="AB281" s="216"/>
    </row>
    <row r="282" spans="1:28" s="23" customFormat="1" x14ac:dyDescent="0.2">
      <c r="A282" s="22"/>
      <c r="B282" s="22"/>
      <c r="C282" s="21"/>
      <c r="D282" s="21"/>
      <c r="E282" s="21"/>
      <c r="F282" s="21"/>
      <c r="G282" s="21"/>
      <c r="H282" s="21"/>
      <c r="I282" s="46"/>
      <c r="J282" s="46"/>
      <c r="K282" s="46"/>
      <c r="L282" s="13"/>
      <c r="M282" s="13"/>
      <c r="N282" s="13"/>
      <c r="O282" s="13"/>
      <c r="P282" s="47"/>
      <c r="Q282" s="47"/>
      <c r="R282" s="48"/>
      <c r="S282" s="49"/>
      <c r="T282" s="48"/>
      <c r="U282" s="48"/>
      <c r="V282" s="199"/>
      <c r="W282" s="208"/>
      <c r="X282" s="208"/>
      <c r="Y282" s="208"/>
      <c r="Z282" s="199"/>
      <c r="AA282" s="216"/>
      <c r="AB282" s="216"/>
    </row>
    <row r="283" spans="1:28" s="23" customFormat="1" x14ac:dyDescent="0.2">
      <c r="A283" s="22"/>
      <c r="B283" s="22"/>
      <c r="C283" s="21"/>
      <c r="D283" s="21"/>
      <c r="E283" s="21"/>
      <c r="F283" s="21"/>
      <c r="G283" s="21"/>
      <c r="H283" s="21"/>
      <c r="I283" s="46"/>
      <c r="J283" s="46"/>
      <c r="K283" s="46"/>
      <c r="L283" s="13"/>
      <c r="M283" s="13"/>
      <c r="N283" s="13"/>
      <c r="O283" s="13"/>
      <c r="P283" s="47"/>
      <c r="Q283" s="47"/>
      <c r="R283" s="48"/>
      <c r="S283" s="49"/>
      <c r="T283" s="48"/>
      <c r="U283" s="48"/>
      <c r="V283" s="199"/>
      <c r="W283" s="208"/>
      <c r="X283" s="208"/>
      <c r="Y283" s="208"/>
      <c r="Z283" s="199"/>
      <c r="AA283" s="216"/>
      <c r="AB283" s="216"/>
    </row>
    <row r="284" spans="1:28" x14ac:dyDescent="0.2">
      <c r="A284" s="277"/>
      <c r="B284" s="277"/>
      <c r="C284" s="278"/>
      <c r="D284" s="278"/>
      <c r="E284" s="278"/>
      <c r="F284" s="278"/>
      <c r="G284" s="278"/>
      <c r="H284" s="278"/>
      <c r="I284" s="279"/>
      <c r="J284" s="279"/>
      <c r="K284" s="279"/>
      <c r="L284" s="280"/>
      <c r="M284" s="280"/>
      <c r="N284" s="280"/>
      <c r="O284" s="280"/>
      <c r="P284" s="281"/>
      <c r="Q284" s="281"/>
      <c r="R284" s="282"/>
      <c r="S284" s="283"/>
      <c r="T284" s="282"/>
      <c r="U284" s="282"/>
      <c r="V284" s="284"/>
      <c r="W284" s="285"/>
      <c r="X284" s="285"/>
      <c r="Y284" s="285"/>
      <c r="Z284" s="284"/>
      <c r="AA284" s="286"/>
      <c r="AB284" s="287"/>
    </row>
    <row r="285" spans="1:28" x14ac:dyDescent="0.2">
      <c r="A285" s="288"/>
      <c r="B285" s="288"/>
      <c r="C285" s="14"/>
      <c r="D285" s="14"/>
      <c r="E285" s="14"/>
      <c r="F285" s="14"/>
      <c r="G285" s="14"/>
      <c r="H285" s="14"/>
      <c r="I285" s="11"/>
      <c r="J285" s="11"/>
      <c r="K285" s="11"/>
      <c r="L285" s="7"/>
      <c r="M285" s="7"/>
      <c r="N285" s="7"/>
      <c r="O285" s="7"/>
      <c r="P285" s="8"/>
      <c r="Q285" s="8"/>
      <c r="R285" s="9"/>
      <c r="S285" s="10"/>
      <c r="T285" s="9"/>
      <c r="U285" s="9"/>
      <c r="V285" s="200"/>
      <c r="W285" s="217"/>
      <c r="X285" s="217"/>
      <c r="Y285" s="217"/>
      <c r="Z285" s="200"/>
      <c r="AA285" s="218"/>
      <c r="AB285" s="289"/>
    </row>
    <row r="286" spans="1:28" x14ac:dyDescent="0.2">
      <c r="A286" s="288"/>
      <c r="B286" s="288"/>
      <c r="C286" s="14"/>
      <c r="D286" s="14"/>
      <c r="E286" s="14"/>
      <c r="F286" s="14"/>
      <c r="G286" s="14"/>
      <c r="H286" s="14"/>
      <c r="I286" s="11"/>
      <c r="J286" s="11"/>
      <c r="K286" s="11"/>
      <c r="L286" s="7"/>
      <c r="M286" s="7"/>
      <c r="N286" s="7"/>
      <c r="O286" s="7"/>
      <c r="P286" s="8"/>
      <c r="Q286" s="8"/>
      <c r="R286" s="9"/>
      <c r="S286" s="10"/>
      <c r="T286" s="9"/>
      <c r="U286" s="9"/>
      <c r="V286" s="200"/>
      <c r="W286" s="217"/>
      <c r="X286" s="217"/>
      <c r="Y286" s="217"/>
      <c r="Z286" s="200"/>
      <c r="AA286" s="218"/>
      <c r="AB286" s="289"/>
    </row>
    <row r="287" spans="1:28" x14ac:dyDescent="0.2">
      <c r="A287" s="288"/>
      <c r="B287" s="288"/>
      <c r="C287" s="14"/>
      <c r="D287" s="14"/>
      <c r="E287" s="14"/>
      <c r="F287" s="14"/>
      <c r="G287" s="14"/>
      <c r="H287" s="14"/>
      <c r="I287" s="11"/>
      <c r="J287" s="11"/>
      <c r="K287" s="11"/>
      <c r="L287" s="7"/>
      <c r="M287" s="7"/>
      <c r="N287" s="7"/>
      <c r="O287" s="7"/>
      <c r="P287" s="8"/>
      <c r="Q287" s="8"/>
      <c r="R287" s="9"/>
      <c r="S287" s="10"/>
      <c r="T287" s="9"/>
      <c r="U287" s="9"/>
      <c r="V287" s="200"/>
      <c r="W287" s="217"/>
      <c r="X287" s="217"/>
      <c r="Y287" s="217"/>
      <c r="Z287" s="200"/>
      <c r="AA287" s="218"/>
      <c r="AB287" s="289"/>
    </row>
    <row r="288" spans="1:28" x14ac:dyDescent="0.2">
      <c r="A288" s="288"/>
      <c r="B288" s="288"/>
      <c r="C288" s="14"/>
      <c r="D288" s="14"/>
      <c r="E288" s="14"/>
      <c r="F288" s="14"/>
      <c r="G288" s="14"/>
      <c r="H288" s="14"/>
      <c r="I288" s="11"/>
      <c r="J288" s="11"/>
      <c r="K288" s="11"/>
      <c r="L288" s="7"/>
      <c r="M288" s="7"/>
      <c r="N288" s="7"/>
      <c r="O288" s="7"/>
      <c r="P288" s="8"/>
      <c r="Q288" s="8"/>
      <c r="R288" s="9"/>
      <c r="S288" s="10"/>
      <c r="T288" s="9"/>
      <c r="U288" s="9"/>
      <c r="V288" s="200"/>
      <c r="W288" s="217"/>
      <c r="X288" s="217"/>
      <c r="Y288" s="217"/>
      <c r="Z288" s="200"/>
      <c r="AA288" s="218"/>
      <c r="AB288" s="289"/>
    </row>
    <row r="289" spans="1:28" x14ac:dyDescent="0.2">
      <c r="A289" s="288"/>
      <c r="B289" s="288"/>
      <c r="C289" s="14"/>
      <c r="D289" s="14"/>
      <c r="E289" s="14"/>
      <c r="F289" s="14"/>
      <c r="G289" s="14"/>
      <c r="H289" s="14"/>
      <c r="I289" s="11"/>
      <c r="J289" s="11"/>
      <c r="K289" s="11"/>
      <c r="L289" s="7"/>
      <c r="M289" s="7"/>
      <c r="N289" s="7"/>
      <c r="O289" s="7"/>
      <c r="P289" s="8"/>
      <c r="Q289" s="8"/>
      <c r="R289" s="9"/>
      <c r="S289" s="10"/>
      <c r="T289" s="9"/>
      <c r="U289" s="9"/>
      <c r="V289" s="200"/>
      <c r="W289" s="217"/>
      <c r="X289" s="217"/>
      <c r="Y289" s="217"/>
      <c r="Z289" s="200"/>
      <c r="AA289" s="218"/>
      <c r="AB289" s="289"/>
    </row>
    <row r="290" spans="1:28" x14ac:dyDescent="0.2">
      <c r="A290" s="288"/>
      <c r="B290" s="288"/>
      <c r="C290" s="14"/>
      <c r="D290" s="14"/>
      <c r="E290" s="14"/>
      <c r="F290" s="14"/>
      <c r="G290" s="14"/>
      <c r="H290" s="14"/>
      <c r="I290" s="11"/>
      <c r="J290" s="11"/>
      <c r="K290" s="11"/>
      <c r="L290" s="7"/>
      <c r="M290" s="7"/>
      <c r="N290" s="7"/>
      <c r="O290" s="7"/>
      <c r="P290" s="8"/>
      <c r="Q290" s="8"/>
      <c r="R290" s="9"/>
      <c r="S290" s="10"/>
      <c r="T290" s="9"/>
      <c r="U290" s="9"/>
      <c r="V290" s="200"/>
      <c r="W290" s="217"/>
      <c r="X290" s="217"/>
      <c r="Y290" s="217"/>
      <c r="Z290" s="200"/>
      <c r="AA290" s="218"/>
      <c r="AB290" s="289"/>
    </row>
    <row r="291" spans="1:28" x14ac:dyDescent="0.2">
      <c r="A291" s="288"/>
      <c r="B291" s="288"/>
      <c r="C291" s="14"/>
      <c r="D291" s="14"/>
      <c r="E291" s="14"/>
      <c r="F291" s="14"/>
      <c r="G291" s="14"/>
      <c r="H291" s="14"/>
      <c r="I291" s="11"/>
      <c r="J291" s="11"/>
      <c r="K291" s="11"/>
      <c r="L291" s="7"/>
      <c r="M291" s="7"/>
      <c r="N291" s="7"/>
      <c r="O291" s="7"/>
      <c r="P291" s="8"/>
      <c r="Q291" s="8"/>
      <c r="R291" s="9"/>
      <c r="S291" s="10"/>
      <c r="T291" s="9"/>
      <c r="U291" s="9"/>
      <c r="V291" s="200"/>
      <c r="W291" s="217"/>
      <c r="X291" s="217"/>
      <c r="Y291" s="217"/>
      <c r="Z291" s="200"/>
      <c r="AA291" s="218"/>
      <c r="AB291" s="289"/>
    </row>
    <row r="292" spans="1:28" x14ac:dyDescent="0.2">
      <c r="A292" s="288"/>
      <c r="B292" s="288"/>
      <c r="C292" s="14"/>
      <c r="D292" s="14"/>
      <c r="E292" s="14"/>
      <c r="F292" s="14"/>
      <c r="G292" s="14"/>
      <c r="H292" s="14"/>
      <c r="I292" s="11"/>
      <c r="J292" s="11"/>
      <c r="K292" s="11"/>
      <c r="L292" s="7"/>
      <c r="M292" s="7"/>
      <c r="N292" s="7"/>
      <c r="O292" s="7"/>
      <c r="P292" s="8"/>
      <c r="Q292" s="8"/>
      <c r="R292" s="9"/>
      <c r="S292" s="10"/>
      <c r="T292" s="9"/>
      <c r="U292" s="9"/>
      <c r="V292" s="200"/>
      <c r="W292" s="217"/>
      <c r="X292" s="217"/>
      <c r="Y292" s="217"/>
      <c r="Z292" s="200"/>
      <c r="AA292" s="218"/>
      <c r="AB292" s="289"/>
    </row>
    <row r="293" spans="1:28" x14ac:dyDescent="0.2">
      <c r="A293" s="288"/>
      <c r="B293" s="288"/>
      <c r="C293" s="14"/>
      <c r="D293" s="14"/>
      <c r="E293" s="14"/>
      <c r="F293" s="14"/>
      <c r="G293" s="14"/>
      <c r="H293" s="14"/>
      <c r="I293" s="11"/>
      <c r="J293" s="11"/>
      <c r="K293" s="11"/>
      <c r="L293" s="7"/>
      <c r="M293" s="7"/>
      <c r="N293" s="7"/>
      <c r="O293" s="7"/>
      <c r="P293" s="8"/>
      <c r="Q293" s="8"/>
      <c r="R293" s="9"/>
      <c r="S293" s="10"/>
      <c r="T293" s="9"/>
      <c r="U293" s="9"/>
      <c r="V293" s="200"/>
      <c r="W293" s="217"/>
      <c r="X293" s="217"/>
      <c r="Y293" s="217"/>
      <c r="Z293" s="200"/>
      <c r="AA293" s="218"/>
      <c r="AB293" s="289"/>
    </row>
    <row r="294" spans="1:28" x14ac:dyDescent="0.2">
      <c r="A294" s="288"/>
      <c r="B294" s="288"/>
      <c r="C294" s="14"/>
      <c r="D294" s="14"/>
      <c r="E294" s="14"/>
      <c r="F294" s="14"/>
      <c r="G294" s="14"/>
      <c r="H294" s="14"/>
      <c r="I294" s="11"/>
      <c r="J294" s="11"/>
      <c r="K294" s="11"/>
      <c r="L294" s="7"/>
      <c r="M294" s="7"/>
      <c r="N294" s="7"/>
      <c r="O294" s="7"/>
      <c r="P294" s="8"/>
      <c r="Q294" s="8"/>
      <c r="R294" s="9"/>
      <c r="S294" s="10"/>
      <c r="T294" s="9"/>
      <c r="U294" s="9"/>
      <c r="V294" s="200"/>
      <c r="W294" s="217"/>
      <c r="X294" s="217"/>
      <c r="Y294" s="217"/>
      <c r="Z294" s="200"/>
      <c r="AA294" s="218"/>
      <c r="AB294" s="289"/>
    </row>
    <row r="295" spans="1:28" x14ac:dyDescent="0.2">
      <c r="A295" s="288"/>
      <c r="B295" s="288"/>
      <c r="C295" s="14"/>
      <c r="D295" s="14"/>
      <c r="E295" s="14"/>
      <c r="F295" s="14"/>
      <c r="G295" s="14"/>
      <c r="H295" s="14"/>
      <c r="I295" s="11"/>
      <c r="J295" s="11"/>
      <c r="K295" s="11"/>
      <c r="L295" s="7"/>
      <c r="M295" s="7"/>
      <c r="N295" s="7"/>
      <c r="O295" s="7"/>
      <c r="P295" s="8"/>
      <c r="Q295" s="8"/>
      <c r="R295" s="9"/>
      <c r="S295" s="10"/>
      <c r="T295" s="9"/>
      <c r="U295" s="9"/>
      <c r="V295" s="200"/>
      <c r="W295" s="217"/>
      <c r="X295" s="217"/>
      <c r="Y295" s="217"/>
      <c r="Z295" s="200"/>
      <c r="AA295" s="218"/>
      <c r="AB295" s="289"/>
    </row>
    <row r="296" spans="1:28" x14ac:dyDescent="0.2">
      <c r="V296" s="219"/>
      <c r="W296" s="219"/>
      <c r="X296" s="219"/>
      <c r="Y296" s="219"/>
    </row>
    <row r="297" spans="1:28" x14ac:dyDescent="0.2">
      <c r="V297" s="219"/>
      <c r="W297" s="219"/>
      <c r="X297" s="219"/>
      <c r="Y297" s="219"/>
    </row>
    <row r="298" spans="1:28" x14ac:dyDescent="0.2">
      <c r="V298" s="219"/>
      <c r="W298" s="219"/>
      <c r="X298" s="219"/>
      <c r="Y298" s="219"/>
    </row>
    <row r="299" spans="1:28" x14ac:dyDescent="0.2">
      <c r="V299" s="219"/>
      <c r="W299" s="219"/>
      <c r="X299" s="219"/>
      <c r="Y299" s="219"/>
    </row>
    <row r="300" spans="1:28" x14ac:dyDescent="0.2">
      <c r="V300" s="219"/>
      <c r="W300" s="219"/>
      <c r="X300" s="219"/>
      <c r="Y300" s="219"/>
    </row>
    <row r="301" spans="1:28" x14ac:dyDescent="0.2">
      <c r="V301" s="219"/>
      <c r="W301" s="219"/>
      <c r="X301" s="219"/>
      <c r="Y301" s="219"/>
    </row>
    <row r="302" spans="1:28" x14ac:dyDescent="0.2">
      <c r="V302" s="219"/>
      <c r="W302" s="219"/>
      <c r="X302" s="219"/>
      <c r="Y302" s="219"/>
    </row>
    <row r="303" spans="1:28" x14ac:dyDescent="0.2">
      <c r="V303" s="219"/>
      <c r="W303" s="219"/>
      <c r="X303" s="219"/>
      <c r="Y303" s="219"/>
    </row>
    <row r="304" spans="1:28" x14ac:dyDescent="0.2">
      <c r="V304" s="219"/>
      <c r="W304" s="219"/>
      <c r="X304" s="219"/>
      <c r="Y304" s="219"/>
    </row>
    <row r="305" spans="22:25" x14ac:dyDescent="0.2">
      <c r="V305" s="219"/>
      <c r="W305" s="219"/>
      <c r="X305" s="219"/>
      <c r="Y305" s="219"/>
    </row>
    <row r="306" spans="22:25" x14ac:dyDescent="0.2">
      <c r="V306" s="219"/>
      <c r="W306" s="219"/>
      <c r="X306" s="219"/>
      <c r="Y306" s="219"/>
    </row>
    <row r="307" spans="22:25" x14ac:dyDescent="0.2">
      <c r="V307" s="219"/>
      <c r="W307" s="219"/>
      <c r="X307" s="219"/>
      <c r="Y307" s="219"/>
    </row>
    <row r="308" spans="22:25" x14ac:dyDescent="0.2">
      <c r="V308" s="219"/>
      <c r="W308" s="219"/>
      <c r="X308" s="219"/>
      <c r="Y308" s="219"/>
    </row>
    <row r="309" spans="22:25" x14ac:dyDescent="0.2">
      <c r="V309" s="219"/>
      <c r="W309" s="219"/>
      <c r="X309" s="219"/>
      <c r="Y309" s="219"/>
    </row>
    <row r="310" spans="22:25" x14ac:dyDescent="0.2">
      <c r="V310" s="219"/>
      <c r="W310" s="219"/>
      <c r="X310" s="219"/>
      <c r="Y310" s="219"/>
    </row>
    <row r="311" spans="22:25" x14ac:dyDescent="0.2">
      <c r="V311" s="219"/>
      <c r="W311" s="219"/>
      <c r="X311" s="219"/>
      <c r="Y311" s="219"/>
    </row>
    <row r="312" spans="22:25" x14ac:dyDescent="0.2">
      <c r="V312" s="219"/>
      <c r="W312" s="219"/>
      <c r="X312" s="219"/>
      <c r="Y312" s="219"/>
    </row>
    <row r="313" spans="22:25" x14ac:dyDescent="0.2">
      <c r="V313" s="219"/>
      <c r="W313" s="219"/>
      <c r="X313" s="219"/>
      <c r="Y313" s="219"/>
    </row>
    <row r="314" spans="22:25" x14ac:dyDescent="0.2">
      <c r="V314" s="219"/>
      <c r="W314" s="219"/>
      <c r="X314" s="219"/>
      <c r="Y314" s="219"/>
    </row>
    <row r="315" spans="22:25" x14ac:dyDescent="0.2">
      <c r="V315" s="219"/>
      <c r="W315" s="219"/>
      <c r="X315" s="219"/>
      <c r="Y315" s="219"/>
    </row>
    <row r="316" spans="22:25" x14ac:dyDescent="0.2">
      <c r="V316" s="219"/>
      <c r="W316" s="219"/>
      <c r="X316" s="219"/>
      <c r="Y316" s="219"/>
    </row>
    <row r="317" spans="22:25" x14ac:dyDescent="0.2">
      <c r="V317" s="219"/>
      <c r="W317" s="219"/>
      <c r="X317" s="219"/>
      <c r="Y317" s="219"/>
    </row>
    <row r="318" spans="22:25" x14ac:dyDescent="0.2">
      <c r="V318" s="219"/>
      <c r="W318" s="219"/>
      <c r="X318" s="219"/>
      <c r="Y318" s="219"/>
    </row>
    <row r="319" spans="22:25" x14ac:dyDescent="0.2">
      <c r="V319" s="219"/>
      <c r="W319" s="219"/>
      <c r="X319" s="219"/>
      <c r="Y319" s="219"/>
    </row>
    <row r="320" spans="22:25" x14ac:dyDescent="0.2">
      <c r="V320" s="219"/>
      <c r="W320" s="219"/>
      <c r="X320" s="219"/>
      <c r="Y320" s="219"/>
    </row>
    <row r="321" spans="22:25" x14ac:dyDescent="0.2">
      <c r="V321" s="219"/>
      <c r="W321" s="219"/>
      <c r="X321" s="219"/>
      <c r="Y321" s="219"/>
    </row>
    <row r="322" spans="22:25" x14ac:dyDescent="0.2">
      <c r="V322" s="219"/>
      <c r="W322" s="219"/>
      <c r="X322" s="219"/>
      <c r="Y322" s="219"/>
    </row>
    <row r="323" spans="22:25" x14ac:dyDescent="0.2">
      <c r="V323" s="219"/>
      <c r="W323" s="219"/>
      <c r="X323" s="219"/>
      <c r="Y323" s="219"/>
    </row>
    <row r="324" spans="22:25" x14ac:dyDescent="0.2">
      <c r="V324" s="219"/>
      <c r="W324" s="219"/>
      <c r="X324" s="219"/>
      <c r="Y324" s="219"/>
    </row>
    <row r="325" spans="22:25" x14ac:dyDescent="0.2">
      <c r="V325" s="219"/>
      <c r="W325" s="219"/>
      <c r="X325" s="219"/>
      <c r="Y325" s="219"/>
    </row>
    <row r="326" spans="22:25" x14ac:dyDescent="0.2">
      <c r="V326" s="219"/>
      <c r="W326" s="219"/>
      <c r="X326" s="219"/>
      <c r="Y326" s="219"/>
    </row>
    <row r="327" spans="22:25" x14ac:dyDescent="0.2">
      <c r="V327" s="219"/>
      <c r="W327" s="219"/>
      <c r="X327" s="219"/>
      <c r="Y327" s="219"/>
    </row>
    <row r="328" spans="22:25" x14ac:dyDescent="0.2">
      <c r="V328" s="219"/>
      <c r="W328" s="219"/>
      <c r="X328" s="219"/>
      <c r="Y328" s="219"/>
    </row>
    <row r="329" spans="22:25" x14ac:dyDescent="0.2">
      <c r="V329" s="219"/>
      <c r="W329" s="219"/>
      <c r="X329" s="219"/>
      <c r="Y329" s="219"/>
    </row>
    <row r="330" spans="22:25" x14ac:dyDescent="0.2">
      <c r="V330" s="219"/>
      <c r="W330" s="219"/>
      <c r="X330" s="219"/>
      <c r="Y330" s="219"/>
    </row>
    <row r="331" spans="22:25" x14ac:dyDescent="0.2">
      <c r="V331" s="219"/>
      <c r="W331" s="219"/>
      <c r="X331" s="219"/>
      <c r="Y331" s="219"/>
    </row>
    <row r="332" spans="22:25" x14ac:dyDescent="0.2">
      <c r="V332" s="219"/>
      <c r="W332" s="219"/>
      <c r="X332" s="219"/>
      <c r="Y332" s="219"/>
    </row>
  </sheetData>
  <sheetProtection formatCells="0" formatRows="0" insertHyperlinks="0" autoFilter="0"/>
  <sortState ref="A2:AA81">
    <sortCondition ref="D2:D81"/>
  </sortState>
  <mergeCells count="1">
    <mergeCell ref="D1:Y1"/>
  </mergeCells>
  <conditionalFormatting sqref="C3:C142">
    <cfRule type="expression" dxfId="192" priority="438">
      <formula>$D$3="1"</formula>
    </cfRule>
  </conditionalFormatting>
  <conditionalFormatting sqref="D3:D142">
    <cfRule type="expression" dxfId="191" priority="440">
      <formula>$C$3="01"</formula>
    </cfRule>
  </conditionalFormatting>
  <conditionalFormatting sqref="E3:E142">
    <cfRule type="cellIs" dxfId="190" priority="474" operator="equal">
      <formula>""</formula>
    </cfRule>
    <cfRule type="cellIs" dxfId="189" priority="475" operator="between">
      <formula>3</formula>
      <formula>3.99999</formula>
    </cfRule>
    <cfRule type="cellIs" dxfId="188" priority="476" operator="between">
      <formula>4</formula>
      <formula>5</formula>
    </cfRule>
    <cfRule type="cellIs" dxfId="187" priority="477" operator="between">
      <formula>2</formula>
      <formula>2.99999</formula>
    </cfRule>
    <cfRule type="cellIs" dxfId="186" priority="478" operator="between">
      <formula>0</formula>
      <formula>2</formula>
    </cfRule>
  </conditionalFormatting>
  <conditionalFormatting sqref="J55:N55 I3:J142">
    <cfRule type="expression" dxfId="185" priority="473">
      <formula>$C$3="01"</formula>
    </cfRule>
  </conditionalFormatting>
  <conditionalFormatting sqref="A2:I142">
    <cfRule type="expression" dxfId="184" priority="35">
      <formula>$A2="header"</formula>
    </cfRule>
  </conditionalFormatting>
  <conditionalFormatting sqref="A23:J24 L23:P24 A2:AB4 A62:AB142 A25:P61 S60:AB61 R58:AB59 R25:AB56 R57:V57 A5:P22 R23:AS24 R5:AB22">
    <cfRule type="expression" dxfId="183" priority="23">
      <formula>$A2="header"</formula>
    </cfRule>
    <cfRule type="expression" dxfId="182" priority="24">
      <formula>$A2="blank"</formula>
    </cfRule>
  </conditionalFormatting>
  <conditionalFormatting sqref="AA2:AB2">
    <cfRule type="expression" dxfId="181" priority="17">
      <formula>$A2="header"</formula>
    </cfRule>
    <cfRule type="expression" dxfId="180" priority="18">
      <formula>$A2="blank"</formula>
    </cfRule>
  </conditionalFormatting>
  <conditionalFormatting sqref="K24">
    <cfRule type="expression" dxfId="179" priority="16">
      <formula>$C$3="01"</formula>
    </cfRule>
  </conditionalFormatting>
  <conditionalFormatting sqref="K24">
    <cfRule type="expression" dxfId="178" priority="14">
      <formula>$A24="header"</formula>
    </cfRule>
    <cfRule type="expression" dxfId="177" priority="15">
      <formula>$A24="blank"</formula>
    </cfRule>
  </conditionalFormatting>
  <conditionalFormatting sqref="K23">
    <cfRule type="expression" dxfId="176" priority="13">
      <formula>$C$3="01"</formula>
    </cfRule>
  </conditionalFormatting>
  <conditionalFormatting sqref="K23">
    <cfRule type="expression" dxfId="175" priority="11">
      <formula>$A23="header"</formula>
    </cfRule>
    <cfRule type="expression" dxfId="174" priority="12">
      <formula>$A23="blank"</formula>
    </cfRule>
  </conditionalFormatting>
  <conditionalFormatting sqref="W57">
    <cfRule type="expression" dxfId="173" priority="9">
      <formula>$A57="header"</formula>
    </cfRule>
    <cfRule type="expression" dxfId="172" priority="10">
      <formula>$A57="blank"</formula>
    </cfRule>
  </conditionalFormatting>
  <conditionalFormatting sqref="X57">
    <cfRule type="expression" dxfId="171" priority="7">
      <formula>$A57="header"</formula>
    </cfRule>
    <cfRule type="expression" dxfId="170" priority="8">
      <formula>$A57="blank"</formula>
    </cfRule>
  </conditionalFormatting>
  <conditionalFormatting sqref="Y57">
    <cfRule type="expression" dxfId="169" priority="5">
      <formula>$A57="header"</formula>
    </cfRule>
    <cfRule type="expression" dxfId="168" priority="6">
      <formula>$A57="blank"</formula>
    </cfRule>
  </conditionalFormatting>
  <conditionalFormatting sqref="Z57:AB57">
    <cfRule type="expression" dxfId="167" priority="3">
      <formula>$A57="header"</formula>
    </cfRule>
    <cfRule type="expression" dxfId="166" priority="4">
      <formula>$A57="blank"</formula>
    </cfRule>
  </conditionalFormatting>
  <conditionalFormatting sqref="Q5:Q61">
    <cfRule type="expression" dxfId="165" priority="1">
      <formula>$A5="header"</formula>
    </cfRule>
    <cfRule type="expression" dxfId="164" priority="2">
      <formula>$A5="blank"</formula>
    </cfRule>
  </conditionalFormatting>
  <dataValidations count="2">
    <dataValidation type="list" allowBlank="1" showDropDown="1" showInputMessage="1" showErrorMessage="1" sqref="E84:E142">
      <formula1>"na,n.a.,n.a,0,1,2,3,4,5"</formula1>
    </dataValidation>
    <dataValidation type="list" allowBlank="1" showDropDown="1" showInputMessage="1" showErrorMessage="1" sqref="E3:E83">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AC172"/>
  <sheetViews>
    <sheetView topLeftCell="C1" zoomScaleNormal="100" workbookViewId="0"/>
  </sheetViews>
  <sheetFormatPr baseColWidth="10" defaultColWidth="11.28515625" defaultRowHeight="12.75" outlineLevelCol="1" x14ac:dyDescent="0.2"/>
  <cols>
    <col min="1" max="1" width="6.28515625" style="166" hidden="1" customWidth="1"/>
    <col min="2" max="2" width="6" style="166" hidden="1" customWidth="1"/>
    <col min="3" max="3" width="7.5703125" style="182" customWidth="1"/>
    <col min="4" max="4" width="6.5703125" style="182" customWidth="1"/>
    <col min="5" max="5" width="9.7109375" style="182" bestFit="1" customWidth="1" collapsed="1"/>
    <col min="6" max="8" width="35.28515625" style="182" hidden="1" customWidth="1" outlineLevel="1"/>
    <col min="9" max="9" width="30.85546875" style="166" customWidth="1"/>
    <col min="10" max="10" width="59.85546875" style="166" customWidth="1" outlineLevel="1"/>
    <col min="11" max="11" width="56.28515625" style="166" customWidth="1" outlineLevel="1"/>
    <col min="12" max="12" width="50.5703125" style="166" customWidth="1" outlineLevel="1"/>
    <col min="13" max="13" width="35.5703125" style="166" customWidth="1" outlineLevel="1"/>
    <col min="14" max="14" width="21.28515625" style="166" customWidth="1" outlineLevel="1"/>
    <col min="15" max="16" width="19.85546875" style="166" customWidth="1" outlineLevel="1"/>
    <col min="17" max="17" width="38.5703125" style="168" customWidth="1"/>
    <col min="18" max="18" width="15.5703125" style="169" customWidth="1" outlineLevel="1"/>
    <col min="19" max="19" width="22.5703125" style="170" customWidth="1" outlineLevel="1"/>
    <col min="20" max="20" width="14.7109375" style="170" customWidth="1" outlineLevel="1"/>
    <col min="21" max="21" width="42.5703125" style="168" customWidth="1" outlineLevel="1"/>
    <col min="22" max="25" width="70.7109375" style="168" customWidth="1"/>
    <col min="26" max="26" width="42.5703125" style="168" customWidth="1"/>
    <col min="27" max="27" width="65.5703125" style="166" customWidth="1"/>
    <col min="28" max="28" width="45.5703125" style="166" customWidth="1"/>
    <col min="29" max="16384" width="11.28515625" style="166"/>
  </cols>
  <sheetData>
    <row r="1" spans="1:29" ht="52.15" customHeight="1" x14ac:dyDescent="0.25">
      <c r="A1" s="166" t="b">
        <f>AND($B3="x",$D$3="25",NOT(ISBLANK($D3)))</f>
        <v>0</v>
      </c>
      <c r="B1" s="166" t="str">
        <f>A3</f>
        <v>header</v>
      </c>
      <c r="C1" s="444" t="s">
        <v>1255</v>
      </c>
      <c r="D1" s="443"/>
      <c r="E1" s="443"/>
      <c r="F1" s="443"/>
      <c r="G1" s="443"/>
      <c r="H1" s="443"/>
      <c r="I1" s="443"/>
      <c r="J1" s="445"/>
      <c r="K1" s="445"/>
      <c r="L1" s="445"/>
      <c r="M1" s="445"/>
      <c r="N1" s="445"/>
      <c r="O1" s="445"/>
      <c r="P1" s="445"/>
      <c r="Q1" s="445"/>
      <c r="R1" s="445"/>
      <c r="S1" s="445"/>
      <c r="T1" s="445"/>
      <c r="U1" s="445"/>
      <c r="V1" s="445"/>
      <c r="W1" s="445"/>
      <c r="X1" s="445"/>
      <c r="Y1" s="445"/>
      <c r="AA1" s="220"/>
    </row>
    <row r="2" spans="1:29" s="188" customFormat="1" ht="38.25" x14ac:dyDescent="0.2">
      <c r="A2" s="15" t="s">
        <v>1186</v>
      </c>
      <c r="B2" s="15" t="s">
        <v>1187</v>
      </c>
      <c r="C2" s="43" t="s">
        <v>104</v>
      </c>
      <c r="D2" s="44" t="s">
        <v>105</v>
      </c>
      <c r="E2" s="44" t="s">
        <v>98</v>
      </c>
      <c r="F2" s="44" t="s">
        <v>1188</v>
      </c>
      <c r="G2" s="44" t="s">
        <v>1189</v>
      </c>
      <c r="H2" s="44" t="s">
        <v>1190</v>
      </c>
      <c r="I2" s="18" t="s">
        <v>106</v>
      </c>
      <c r="J2" s="18" t="s">
        <v>107</v>
      </c>
      <c r="K2" s="18" t="s">
        <v>108</v>
      </c>
      <c r="L2" s="18" t="s">
        <v>109</v>
      </c>
      <c r="M2" s="18" t="s">
        <v>562</v>
      </c>
      <c r="N2" s="18" t="s">
        <v>112</v>
      </c>
      <c r="O2" s="18" t="s">
        <v>563</v>
      </c>
      <c r="P2" s="18" t="s">
        <v>114</v>
      </c>
      <c r="Q2" s="201" t="s">
        <v>115</v>
      </c>
      <c r="R2" s="201" t="s">
        <v>564</v>
      </c>
      <c r="S2" s="202" t="s">
        <v>565</v>
      </c>
      <c r="T2" s="203" t="s">
        <v>566</v>
      </c>
      <c r="U2" s="203" t="s">
        <v>567</v>
      </c>
      <c r="V2" s="20" t="s">
        <v>116</v>
      </c>
      <c r="W2" s="231" t="s">
        <v>117</v>
      </c>
      <c r="X2" s="231" t="s">
        <v>118</v>
      </c>
      <c r="Y2" s="231" t="s">
        <v>119</v>
      </c>
      <c r="Z2" s="19" t="s">
        <v>120</v>
      </c>
      <c r="AA2" s="19" t="s">
        <v>121</v>
      </c>
      <c r="AB2" s="224" t="s">
        <v>568</v>
      </c>
      <c r="AC2" s="224"/>
    </row>
    <row r="3" spans="1:29" s="42" customFormat="1" ht="89.25" x14ac:dyDescent="0.2">
      <c r="A3" s="36" t="str">
        <f t="shared" ref="A3:A30" si="0">IF(AND($B3&lt;&gt;"",$D$3="8",NOT(ISBLANK($D3))),"header",IF(AND($B3&lt;&gt;"",$D$3&lt;&gt;"8",NOT(ISBLANK($D3))),"blank",IF(AND($B3&lt;&gt;"",$C$3="25",NOT(ISBLANK($C3))),"header",IF(AND($B3&lt;&gt;"",$C$3&lt;&gt;"25",NOT(ISBLANK($C3))),"blank",IF(AND($B3&lt;&gt;"",$C$3&lt;&gt;"25",NOT(ISBLANK($C3))),"blank",IF(AND($D$3="8",ISBLANK($D3),ISBLANK($B3)),"blank","control"))))))</f>
        <v>header</v>
      </c>
      <c r="B3" s="36">
        <v>1</v>
      </c>
      <c r="C3" s="36" t="s">
        <v>569</v>
      </c>
      <c r="D3" s="36" t="s">
        <v>570</v>
      </c>
      <c r="E3" s="422"/>
      <c r="F3" s="396"/>
      <c r="G3" s="396"/>
      <c r="H3" s="396"/>
      <c r="I3" s="184" t="s">
        <v>571</v>
      </c>
      <c r="J3" s="24" t="s">
        <v>1249</v>
      </c>
      <c r="K3" s="24"/>
      <c r="L3" s="24"/>
      <c r="M3" s="24"/>
      <c r="N3" s="24"/>
      <c r="O3" s="24"/>
      <c r="P3" s="24"/>
      <c r="Q3" s="396"/>
      <c r="R3" s="396"/>
      <c r="S3" s="396"/>
      <c r="T3" s="396"/>
      <c r="U3" s="396"/>
      <c r="V3" s="24"/>
      <c r="W3" s="24"/>
      <c r="X3" s="24"/>
      <c r="Y3" s="24"/>
      <c r="Z3" s="24"/>
      <c r="AA3" s="24"/>
      <c r="AB3" s="24"/>
    </row>
    <row r="4" spans="1:29" s="42" customFormat="1" ht="38.25" x14ac:dyDescent="0.2">
      <c r="A4" s="36" t="str">
        <f t="shared" si="0"/>
        <v>header</v>
      </c>
      <c r="B4" s="36">
        <v>2</v>
      </c>
      <c r="C4" s="36" t="s">
        <v>572</v>
      </c>
      <c r="D4" s="36" t="s">
        <v>573</v>
      </c>
      <c r="E4" s="422"/>
      <c r="F4" s="396"/>
      <c r="G4" s="396"/>
      <c r="H4" s="396"/>
      <c r="I4" s="183" t="s">
        <v>460</v>
      </c>
      <c r="J4" s="24" t="s">
        <v>574</v>
      </c>
      <c r="K4" s="24"/>
      <c r="L4" s="24"/>
      <c r="M4" s="24"/>
      <c r="N4" s="24"/>
      <c r="O4" s="24"/>
      <c r="P4" s="24"/>
      <c r="Q4" s="396"/>
      <c r="R4" s="396"/>
      <c r="S4" s="396"/>
      <c r="T4" s="396"/>
      <c r="U4" s="396"/>
      <c r="V4" s="24"/>
      <c r="W4" s="24"/>
      <c r="X4" s="24"/>
      <c r="Y4" s="24"/>
      <c r="Z4" s="24"/>
      <c r="AA4" s="24"/>
      <c r="AB4" s="205"/>
    </row>
    <row r="5" spans="1:29" s="42" customFormat="1" ht="102" x14ac:dyDescent="0.2">
      <c r="A5" s="36" t="str">
        <f t="shared" si="0"/>
        <v>control</v>
      </c>
      <c r="B5" s="35"/>
      <c r="C5" s="36" t="s">
        <v>575</v>
      </c>
      <c r="D5" s="36" t="s">
        <v>576</v>
      </c>
      <c r="E5" s="422"/>
      <c r="F5" s="396"/>
      <c r="G5" s="396"/>
      <c r="H5" s="396"/>
      <c r="I5" s="136" t="s">
        <v>577</v>
      </c>
      <c r="J5" s="34" t="s">
        <v>578</v>
      </c>
      <c r="K5" s="24" t="s">
        <v>579</v>
      </c>
      <c r="L5" s="24" t="s">
        <v>580</v>
      </c>
      <c r="M5" s="34" t="s">
        <v>131</v>
      </c>
      <c r="N5" s="34" t="s">
        <v>139</v>
      </c>
      <c r="O5" s="198" t="s">
        <v>279</v>
      </c>
      <c r="P5" s="198"/>
      <c r="Q5" s="27" t="s">
        <v>140</v>
      </c>
      <c r="R5" s="28"/>
      <c r="S5" s="27"/>
      <c r="T5" s="198"/>
      <c r="U5" s="198"/>
      <c r="V5" s="221"/>
      <c r="W5" s="221"/>
      <c r="X5" s="221"/>
      <c r="Y5" s="24"/>
      <c r="Z5" s="24"/>
      <c r="AA5" s="24"/>
      <c r="AB5" s="205"/>
    </row>
    <row r="6" spans="1:29" s="42" customFormat="1" ht="51" x14ac:dyDescent="0.2">
      <c r="A6" s="36" t="str">
        <f t="shared" si="0"/>
        <v>control</v>
      </c>
      <c r="B6" s="35"/>
      <c r="C6" s="36" t="s">
        <v>581</v>
      </c>
      <c r="D6" s="36" t="s">
        <v>582</v>
      </c>
      <c r="E6" s="422"/>
      <c r="F6" s="396"/>
      <c r="G6" s="396"/>
      <c r="H6" s="396"/>
      <c r="I6" s="136" t="s">
        <v>583</v>
      </c>
      <c r="J6" s="34" t="s">
        <v>584</v>
      </c>
      <c r="K6" s="24" t="s">
        <v>585</v>
      </c>
      <c r="L6" s="24" t="s">
        <v>586</v>
      </c>
      <c r="M6" s="34" t="s">
        <v>131</v>
      </c>
      <c r="N6" s="34" t="s">
        <v>139</v>
      </c>
      <c r="O6" s="198" t="s">
        <v>279</v>
      </c>
      <c r="P6" s="198"/>
      <c r="Q6" s="27"/>
      <c r="R6" s="28"/>
      <c r="S6" s="27"/>
      <c r="T6" s="198"/>
      <c r="U6" s="198"/>
      <c r="V6" s="221"/>
      <c r="W6" s="221"/>
      <c r="X6" s="221"/>
      <c r="Y6" s="24"/>
      <c r="Z6" s="24"/>
      <c r="AA6" s="24"/>
      <c r="AB6" s="205"/>
    </row>
    <row r="7" spans="1:29" s="42" customFormat="1" ht="63.75" x14ac:dyDescent="0.2">
      <c r="A7" s="36" t="str">
        <f t="shared" si="0"/>
        <v>control</v>
      </c>
      <c r="B7" s="35"/>
      <c r="C7" s="36" t="s">
        <v>587</v>
      </c>
      <c r="D7" s="36" t="s">
        <v>588</v>
      </c>
      <c r="E7" s="422"/>
      <c r="F7" s="396"/>
      <c r="G7" s="396"/>
      <c r="H7" s="396"/>
      <c r="I7" s="136" t="s">
        <v>589</v>
      </c>
      <c r="J7" s="34" t="s">
        <v>590</v>
      </c>
      <c r="K7" s="24" t="s">
        <v>591</v>
      </c>
      <c r="L7" s="24" t="s">
        <v>592</v>
      </c>
      <c r="M7" s="34" t="s">
        <v>131</v>
      </c>
      <c r="N7" s="34" t="s">
        <v>139</v>
      </c>
      <c r="O7" s="198" t="s">
        <v>279</v>
      </c>
      <c r="P7" s="198"/>
      <c r="Q7" s="27"/>
      <c r="R7" s="28"/>
      <c r="S7" s="27"/>
      <c r="T7" s="198"/>
      <c r="U7" s="198"/>
      <c r="V7" s="221"/>
      <c r="W7" s="221"/>
      <c r="X7" s="221"/>
      <c r="Y7" s="24"/>
      <c r="Z7" s="24"/>
      <c r="AA7" s="24"/>
      <c r="AB7" s="205"/>
    </row>
    <row r="8" spans="1:29" s="42" customFormat="1" ht="38.25" x14ac:dyDescent="0.2">
      <c r="A8" s="36" t="str">
        <f t="shared" si="0"/>
        <v>control</v>
      </c>
      <c r="B8" s="35"/>
      <c r="C8" s="36" t="s">
        <v>593</v>
      </c>
      <c r="D8" s="36" t="s">
        <v>594</v>
      </c>
      <c r="E8" s="422"/>
      <c r="F8" s="396"/>
      <c r="G8" s="396"/>
      <c r="H8" s="396"/>
      <c r="I8" s="136" t="s">
        <v>595</v>
      </c>
      <c r="J8" s="34" t="s">
        <v>596</v>
      </c>
      <c r="K8" s="24" t="s">
        <v>597</v>
      </c>
      <c r="L8" s="24" t="s">
        <v>598</v>
      </c>
      <c r="M8" s="24" t="s">
        <v>599</v>
      </c>
      <c r="N8" s="34" t="s">
        <v>139</v>
      </c>
      <c r="O8" s="198" t="s">
        <v>279</v>
      </c>
      <c r="P8" s="198"/>
      <c r="Q8" s="27"/>
      <c r="R8" s="28"/>
      <c r="S8" s="27"/>
      <c r="T8" s="198"/>
      <c r="U8" s="198"/>
      <c r="V8" s="221"/>
      <c r="W8" s="221"/>
      <c r="X8" s="221"/>
      <c r="Y8" s="24"/>
      <c r="Z8" s="24"/>
      <c r="AA8" s="24"/>
      <c r="AB8" s="205"/>
    </row>
    <row r="9" spans="1:29" s="42" customFormat="1" ht="76.5" x14ac:dyDescent="0.2">
      <c r="A9" s="36" t="str">
        <f t="shared" si="0"/>
        <v>control</v>
      </c>
      <c r="B9" s="35"/>
      <c r="C9" s="36" t="s">
        <v>600</v>
      </c>
      <c r="D9" s="36" t="s">
        <v>601</v>
      </c>
      <c r="E9" s="422"/>
      <c r="F9" s="396"/>
      <c r="G9" s="396"/>
      <c r="H9" s="396"/>
      <c r="I9" s="136" t="s">
        <v>602</v>
      </c>
      <c r="J9" s="34" t="s">
        <v>603</v>
      </c>
      <c r="K9" s="24" t="s">
        <v>604</v>
      </c>
      <c r="L9" s="24" t="s">
        <v>131</v>
      </c>
      <c r="M9" s="24" t="s">
        <v>605</v>
      </c>
      <c r="N9" s="34" t="s">
        <v>139</v>
      </c>
      <c r="O9" s="198" t="s">
        <v>606</v>
      </c>
      <c r="P9" s="198"/>
      <c r="Q9" s="27"/>
      <c r="R9" s="28"/>
      <c r="S9" s="27"/>
      <c r="T9" s="198"/>
      <c r="U9" s="198"/>
      <c r="V9" s="221"/>
      <c r="W9" s="221"/>
      <c r="X9" s="221"/>
      <c r="Y9" s="24"/>
      <c r="Z9" s="24"/>
      <c r="AA9" s="24"/>
      <c r="AB9" s="205"/>
    </row>
    <row r="10" spans="1:29" s="42" customFormat="1" ht="102" x14ac:dyDescent="0.2">
      <c r="A10" s="36" t="str">
        <f t="shared" si="0"/>
        <v>control</v>
      </c>
      <c r="B10" s="35"/>
      <c r="C10" s="36" t="s">
        <v>607</v>
      </c>
      <c r="D10" s="36" t="s">
        <v>608</v>
      </c>
      <c r="E10" s="422"/>
      <c r="F10" s="396"/>
      <c r="G10" s="396"/>
      <c r="H10" s="396"/>
      <c r="I10" s="136" t="s">
        <v>609</v>
      </c>
      <c r="J10" s="171" t="s">
        <v>610</v>
      </c>
      <c r="K10" s="30" t="s">
        <v>611</v>
      </c>
      <c r="L10" s="24" t="s">
        <v>131</v>
      </c>
      <c r="M10" s="30" t="s">
        <v>131</v>
      </c>
      <c r="N10" s="34" t="s">
        <v>139</v>
      </c>
      <c r="O10" s="198" t="s">
        <v>250</v>
      </c>
      <c r="P10" s="198"/>
      <c r="Q10" s="27"/>
      <c r="R10" s="28"/>
      <c r="S10" s="27"/>
      <c r="T10" s="198"/>
      <c r="U10" s="198"/>
      <c r="V10" s="221"/>
      <c r="W10" s="221"/>
      <c r="X10" s="221"/>
      <c r="Y10" s="24"/>
      <c r="Z10" s="24"/>
      <c r="AA10" s="24"/>
      <c r="AB10" s="205"/>
    </row>
    <row r="11" spans="1:29" s="42" customFormat="1" ht="51" x14ac:dyDescent="0.2">
      <c r="A11" s="36" t="str">
        <f t="shared" si="0"/>
        <v>control</v>
      </c>
      <c r="B11" s="35"/>
      <c r="C11" s="36" t="s">
        <v>612</v>
      </c>
      <c r="D11" s="36" t="s">
        <v>613</v>
      </c>
      <c r="E11" s="422"/>
      <c r="F11" s="396"/>
      <c r="G11" s="396"/>
      <c r="H11" s="396"/>
      <c r="I11" s="136" t="s">
        <v>614</v>
      </c>
      <c r="J11" s="34" t="s">
        <v>615</v>
      </c>
      <c r="K11" s="24" t="s">
        <v>616</v>
      </c>
      <c r="L11" s="24" t="s">
        <v>131</v>
      </c>
      <c r="M11" s="34" t="s">
        <v>131</v>
      </c>
      <c r="N11" s="34" t="s">
        <v>225</v>
      </c>
      <c r="O11" s="198" t="s">
        <v>279</v>
      </c>
      <c r="P11" s="198"/>
      <c r="Q11" s="27"/>
      <c r="R11" s="28"/>
      <c r="S11" s="27"/>
      <c r="T11" s="198"/>
      <c r="U11" s="198"/>
      <c r="V11" s="221"/>
      <c r="W11" s="221"/>
      <c r="X11" s="221"/>
      <c r="Y11" s="24"/>
      <c r="Z11" s="24"/>
      <c r="AA11" s="24"/>
      <c r="AB11" s="205"/>
    </row>
    <row r="12" spans="1:29" s="42" customFormat="1" ht="76.5" x14ac:dyDescent="0.2">
      <c r="A12" s="36" t="str">
        <f t="shared" si="0"/>
        <v>control</v>
      </c>
      <c r="B12" s="35"/>
      <c r="C12" s="36" t="s">
        <v>617</v>
      </c>
      <c r="D12" s="36" t="s">
        <v>618</v>
      </c>
      <c r="E12" s="422"/>
      <c r="F12" s="396"/>
      <c r="G12" s="396"/>
      <c r="H12" s="396"/>
      <c r="I12" s="136" t="s">
        <v>619</v>
      </c>
      <c r="J12" s="34" t="s">
        <v>620</v>
      </c>
      <c r="K12" s="24" t="s">
        <v>621</v>
      </c>
      <c r="L12" s="24" t="s">
        <v>131</v>
      </c>
      <c r="M12" s="24" t="s">
        <v>622</v>
      </c>
      <c r="N12" s="34" t="s">
        <v>139</v>
      </c>
      <c r="O12" s="198" t="s">
        <v>279</v>
      </c>
      <c r="P12" s="198"/>
      <c r="Q12" s="27"/>
      <c r="R12" s="28"/>
      <c r="S12" s="27"/>
      <c r="T12" s="198"/>
      <c r="U12" s="198"/>
      <c r="V12" s="221"/>
      <c r="W12" s="221"/>
      <c r="X12" s="221"/>
      <c r="Y12" s="24"/>
      <c r="Z12" s="24"/>
      <c r="AA12" s="24"/>
      <c r="AB12" s="205"/>
    </row>
    <row r="13" spans="1:29" s="42" customFormat="1" ht="38.25" x14ac:dyDescent="0.2">
      <c r="A13" s="36" t="str">
        <f t="shared" si="0"/>
        <v>header</v>
      </c>
      <c r="B13" s="35">
        <v>2</v>
      </c>
      <c r="C13" s="36" t="s">
        <v>623</v>
      </c>
      <c r="D13" s="36" t="s">
        <v>624</v>
      </c>
      <c r="E13" s="422"/>
      <c r="F13" s="396"/>
      <c r="G13" s="396"/>
      <c r="H13" s="396"/>
      <c r="I13" s="136" t="s">
        <v>625</v>
      </c>
      <c r="J13" s="34" t="s">
        <v>626</v>
      </c>
      <c r="K13" s="24"/>
      <c r="L13" s="34"/>
      <c r="M13" s="34"/>
      <c r="N13" s="34"/>
      <c r="O13" s="198" t="s">
        <v>279</v>
      </c>
      <c r="P13" s="198"/>
      <c r="Q13" s="27"/>
      <c r="R13" s="28"/>
      <c r="S13" s="27"/>
      <c r="T13" s="198"/>
      <c r="U13" s="198"/>
      <c r="V13" s="221"/>
      <c r="W13" s="221"/>
      <c r="X13" s="221"/>
      <c r="Y13" s="24"/>
      <c r="Z13" s="24"/>
      <c r="AA13" s="24"/>
      <c r="AB13" s="205"/>
    </row>
    <row r="14" spans="1:29" s="42" customFormat="1" ht="51" x14ac:dyDescent="0.2">
      <c r="A14" s="36" t="str">
        <f t="shared" si="0"/>
        <v>control</v>
      </c>
      <c r="B14" s="37"/>
      <c r="C14" s="172" t="s">
        <v>627</v>
      </c>
      <c r="D14" s="172" t="s">
        <v>628</v>
      </c>
      <c r="E14" s="423"/>
      <c r="F14" s="424"/>
      <c r="G14" s="424"/>
      <c r="H14" s="424"/>
      <c r="I14" s="186" t="s">
        <v>629</v>
      </c>
      <c r="J14" s="38" t="s">
        <v>630</v>
      </c>
      <c r="K14" s="174" t="s">
        <v>631</v>
      </c>
      <c r="L14" s="38" t="s">
        <v>131</v>
      </c>
      <c r="M14" s="38" t="s">
        <v>131</v>
      </c>
      <c r="N14" s="34" t="s">
        <v>225</v>
      </c>
      <c r="O14" s="222"/>
      <c r="P14" s="222"/>
      <c r="Q14" s="428"/>
      <c r="R14" s="428"/>
      <c r="S14" s="428"/>
      <c r="T14" s="429"/>
      <c r="U14" s="429"/>
      <c r="V14" s="222"/>
      <c r="W14" s="222"/>
      <c r="X14" s="222"/>
      <c r="Y14" s="24"/>
      <c r="Z14" s="24"/>
      <c r="AA14" s="24"/>
      <c r="AB14" s="222"/>
    </row>
    <row r="15" spans="1:29" s="42" customFormat="1" ht="140.25" x14ac:dyDescent="0.2">
      <c r="A15" s="36" t="str">
        <f t="shared" si="0"/>
        <v>control</v>
      </c>
      <c r="B15" s="35"/>
      <c r="C15" s="172" t="s">
        <v>632</v>
      </c>
      <c r="D15" s="172" t="s">
        <v>633</v>
      </c>
      <c r="E15" s="422"/>
      <c r="F15" s="396"/>
      <c r="G15" s="396"/>
      <c r="H15" s="396"/>
      <c r="I15" s="136" t="s">
        <v>634</v>
      </c>
      <c r="J15" s="34" t="s">
        <v>635</v>
      </c>
      <c r="K15" s="24" t="s">
        <v>636</v>
      </c>
      <c r="L15" s="38" t="s">
        <v>131</v>
      </c>
      <c r="M15" s="38" t="s">
        <v>131</v>
      </c>
      <c r="N15" s="34" t="s">
        <v>139</v>
      </c>
      <c r="O15" s="198" t="s">
        <v>279</v>
      </c>
      <c r="P15" s="198"/>
      <c r="Q15" s="27"/>
      <c r="R15" s="28"/>
      <c r="S15" s="27"/>
      <c r="T15" s="198"/>
      <c r="U15" s="198"/>
      <c r="V15" s="221"/>
      <c r="W15" s="221"/>
      <c r="X15" s="221"/>
      <c r="Y15" s="24"/>
      <c r="Z15" s="24"/>
      <c r="AA15" s="24"/>
      <c r="AB15" s="205"/>
    </row>
    <row r="16" spans="1:29" s="42" customFormat="1" ht="191.25" x14ac:dyDescent="0.2">
      <c r="A16" s="36" t="str">
        <f t="shared" si="0"/>
        <v>control</v>
      </c>
      <c r="B16" s="37"/>
      <c r="C16" s="172" t="s">
        <v>637</v>
      </c>
      <c r="D16" s="172" t="s">
        <v>638</v>
      </c>
      <c r="E16" s="423"/>
      <c r="F16" s="424"/>
      <c r="G16" s="424"/>
      <c r="H16" s="424"/>
      <c r="I16" s="186" t="s">
        <v>639</v>
      </c>
      <c r="J16" s="173" t="s">
        <v>640</v>
      </c>
      <c r="K16" s="174" t="s">
        <v>1429</v>
      </c>
      <c r="L16" s="38" t="s">
        <v>131</v>
      </c>
      <c r="M16" s="38" t="s">
        <v>131</v>
      </c>
      <c r="N16" s="34" t="s">
        <v>139</v>
      </c>
      <c r="O16" s="222"/>
      <c r="P16" s="222"/>
      <c r="Q16" s="428"/>
      <c r="R16" s="428"/>
      <c r="S16" s="428"/>
      <c r="T16" s="429"/>
      <c r="U16" s="429"/>
      <c r="V16" s="222"/>
      <c r="W16" s="222"/>
      <c r="X16" s="222"/>
      <c r="Y16" s="24"/>
      <c r="Z16" s="24"/>
      <c r="AA16" s="24"/>
      <c r="AB16" s="222"/>
    </row>
    <row r="17" spans="1:28" s="42" customFormat="1" ht="102" x14ac:dyDescent="0.2">
      <c r="A17" s="36" t="str">
        <f t="shared" si="0"/>
        <v>control</v>
      </c>
      <c r="B17" s="35"/>
      <c r="C17" s="172" t="s">
        <v>641</v>
      </c>
      <c r="D17" s="172" t="s">
        <v>642</v>
      </c>
      <c r="E17" s="422"/>
      <c r="F17" s="396"/>
      <c r="G17" s="396"/>
      <c r="H17" s="396"/>
      <c r="I17" s="136" t="s">
        <v>643</v>
      </c>
      <c r="J17" s="34" t="s">
        <v>644</v>
      </c>
      <c r="K17" s="24" t="s">
        <v>1430</v>
      </c>
      <c r="L17" s="34" t="s">
        <v>131</v>
      </c>
      <c r="M17" s="34" t="s">
        <v>131</v>
      </c>
      <c r="N17" s="34" t="s">
        <v>139</v>
      </c>
      <c r="O17" s="198" t="s">
        <v>279</v>
      </c>
      <c r="P17" s="198"/>
      <c r="Q17" s="27"/>
      <c r="R17" s="28"/>
      <c r="S17" s="27"/>
      <c r="T17" s="198"/>
      <c r="U17" s="198"/>
      <c r="V17" s="221"/>
      <c r="W17" s="221"/>
      <c r="X17" s="221"/>
      <c r="Y17" s="24"/>
      <c r="Z17" s="24"/>
      <c r="AA17" s="24"/>
      <c r="AB17" s="205"/>
    </row>
    <row r="18" spans="1:28" s="42" customFormat="1" ht="63.75" x14ac:dyDescent="0.2">
      <c r="A18" s="36" t="str">
        <f t="shared" si="0"/>
        <v>control</v>
      </c>
      <c r="B18" s="35"/>
      <c r="C18" s="187" t="s">
        <v>645</v>
      </c>
      <c r="D18" s="187" t="s">
        <v>646</v>
      </c>
      <c r="E18" s="48"/>
      <c r="F18" s="27"/>
      <c r="G18" s="27"/>
      <c r="H18" s="27"/>
      <c r="I18" s="186" t="s">
        <v>647</v>
      </c>
      <c r="J18" s="173" t="s">
        <v>648</v>
      </c>
      <c r="K18" s="174" t="s">
        <v>649</v>
      </c>
      <c r="L18" s="34" t="s">
        <v>131</v>
      </c>
      <c r="M18" s="34" t="s">
        <v>131</v>
      </c>
      <c r="N18" s="34" t="s">
        <v>139</v>
      </c>
      <c r="O18" s="205"/>
      <c r="P18" s="205"/>
      <c r="Q18" s="430"/>
      <c r="R18" s="430"/>
      <c r="S18" s="430"/>
      <c r="T18" s="221"/>
      <c r="U18" s="221"/>
      <c r="V18" s="205"/>
      <c r="W18" s="205"/>
      <c r="X18" s="205"/>
      <c r="Y18" s="24"/>
      <c r="Z18" s="24"/>
      <c r="AA18" s="24"/>
      <c r="AB18" s="205"/>
    </row>
    <row r="19" spans="1:28" s="42" customFormat="1" ht="76.5" x14ac:dyDescent="0.2">
      <c r="A19" s="36" t="str">
        <f t="shared" si="0"/>
        <v>control</v>
      </c>
      <c r="B19" s="35"/>
      <c r="C19" s="187" t="s">
        <v>650</v>
      </c>
      <c r="D19" s="187" t="s">
        <v>651</v>
      </c>
      <c r="E19" s="422"/>
      <c r="F19" s="396"/>
      <c r="G19" s="396"/>
      <c r="H19" s="396"/>
      <c r="I19" s="136" t="s">
        <v>652</v>
      </c>
      <c r="J19" s="34" t="s">
        <v>653</v>
      </c>
      <c r="K19" s="24" t="s">
        <v>654</v>
      </c>
      <c r="L19" s="34" t="s">
        <v>131</v>
      </c>
      <c r="M19" s="34" t="s">
        <v>131</v>
      </c>
      <c r="N19" s="34" t="s">
        <v>139</v>
      </c>
      <c r="O19" s="198" t="s">
        <v>279</v>
      </c>
      <c r="P19" s="198"/>
      <c r="Q19" s="27"/>
      <c r="R19" s="28"/>
      <c r="S19" s="27"/>
      <c r="T19" s="198"/>
      <c r="U19" s="198"/>
      <c r="V19" s="221"/>
      <c r="W19" s="221"/>
      <c r="X19" s="221"/>
      <c r="Y19" s="24"/>
      <c r="Z19" s="24"/>
      <c r="AA19" s="24"/>
      <c r="AB19" s="205"/>
    </row>
    <row r="20" spans="1:28" s="42" customFormat="1" ht="63.75" x14ac:dyDescent="0.2">
      <c r="A20" s="36" t="str">
        <f t="shared" si="0"/>
        <v>control</v>
      </c>
      <c r="B20" s="35"/>
      <c r="C20" s="187" t="s">
        <v>655</v>
      </c>
      <c r="D20" s="187" t="s">
        <v>656</v>
      </c>
      <c r="E20" s="48"/>
      <c r="F20" s="27"/>
      <c r="G20" s="27"/>
      <c r="H20" s="27"/>
      <c r="I20" s="186" t="s">
        <v>657</v>
      </c>
      <c r="J20" s="173" t="s">
        <v>658</v>
      </c>
      <c r="K20" s="24" t="s">
        <v>659</v>
      </c>
      <c r="L20" s="34" t="s">
        <v>131</v>
      </c>
      <c r="M20" s="34" t="s">
        <v>131</v>
      </c>
      <c r="N20" s="34" t="s">
        <v>139</v>
      </c>
      <c r="O20" s="205"/>
      <c r="P20" s="205"/>
      <c r="Q20" s="430"/>
      <c r="R20" s="430"/>
      <c r="S20" s="430"/>
      <c r="T20" s="221"/>
      <c r="U20" s="221"/>
      <c r="V20" s="205"/>
      <c r="W20" s="205"/>
      <c r="X20" s="205"/>
      <c r="Y20" s="24"/>
      <c r="Z20" s="24"/>
      <c r="AA20" s="24"/>
      <c r="AB20" s="205"/>
    </row>
    <row r="21" spans="1:28" s="42" customFormat="1" ht="25.5" x14ac:dyDescent="0.2">
      <c r="A21" s="36" t="str">
        <f t="shared" si="0"/>
        <v>header</v>
      </c>
      <c r="B21" s="35">
        <v>2</v>
      </c>
      <c r="C21" s="187" t="s">
        <v>660</v>
      </c>
      <c r="D21" s="187" t="s">
        <v>661</v>
      </c>
      <c r="E21" s="422"/>
      <c r="F21" s="396"/>
      <c r="G21" s="396"/>
      <c r="H21" s="396"/>
      <c r="I21" s="185" t="s">
        <v>662</v>
      </c>
      <c r="J21" s="175"/>
      <c r="K21" s="24"/>
      <c r="L21" s="34"/>
      <c r="M21" s="34"/>
      <c r="N21" s="34"/>
      <c r="O21" s="198" t="s">
        <v>279</v>
      </c>
      <c r="P21" s="198"/>
      <c r="Q21" s="27"/>
      <c r="R21" s="28"/>
      <c r="S21" s="27"/>
      <c r="T21" s="198"/>
      <c r="U21" s="198"/>
      <c r="V21" s="221"/>
      <c r="W21" s="221"/>
      <c r="X21" s="221"/>
      <c r="Y21" s="24"/>
      <c r="Z21" s="24"/>
      <c r="AA21" s="24"/>
      <c r="AB21" s="205"/>
    </row>
    <row r="22" spans="1:28" s="42" customFormat="1" ht="114.75" x14ac:dyDescent="0.2">
      <c r="A22" s="36" t="str">
        <f t="shared" si="0"/>
        <v>control</v>
      </c>
      <c r="B22" s="35"/>
      <c r="C22" s="187" t="s">
        <v>663</v>
      </c>
      <c r="D22" s="187" t="s">
        <v>664</v>
      </c>
      <c r="E22" s="422"/>
      <c r="F22" s="396"/>
      <c r="G22" s="396"/>
      <c r="H22" s="396"/>
      <c r="I22" s="136" t="s">
        <v>665</v>
      </c>
      <c r="J22" s="34" t="s">
        <v>666</v>
      </c>
      <c r="K22" s="24" t="s">
        <v>667</v>
      </c>
      <c r="L22" s="34" t="s">
        <v>131</v>
      </c>
      <c r="M22" s="34" t="s">
        <v>131</v>
      </c>
      <c r="N22" s="34" t="s">
        <v>139</v>
      </c>
      <c r="O22" s="198" t="s">
        <v>279</v>
      </c>
      <c r="P22" s="198"/>
      <c r="Q22" s="27"/>
      <c r="R22" s="28"/>
      <c r="S22" s="27"/>
      <c r="T22" s="198"/>
      <c r="U22" s="198"/>
      <c r="V22" s="221"/>
      <c r="W22" s="221"/>
      <c r="X22" s="221"/>
      <c r="Y22" s="24"/>
      <c r="Z22" s="24"/>
      <c r="AA22" s="24"/>
      <c r="AB22" s="205"/>
    </row>
    <row r="23" spans="1:28" s="42" customFormat="1" ht="63.75" x14ac:dyDescent="0.2">
      <c r="A23" s="36" t="str">
        <f t="shared" si="0"/>
        <v>control</v>
      </c>
      <c r="B23" s="35"/>
      <c r="C23" s="187" t="s">
        <v>668</v>
      </c>
      <c r="D23" s="187" t="s">
        <v>669</v>
      </c>
      <c r="E23" s="48"/>
      <c r="F23" s="27"/>
      <c r="G23" s="27"/>
      <c r="H23" s="27"/>
      <c r="I23" s="186" t="s">
        <v>670</v>
      </c>
      <c r="J23" s="173" t="s">
        <v>671</v>
      </c>
      <c r="K23" s="174" t="s">
        <v>672</v>
      </c>
      <c r="L23" s="34" t="s">
        <v>131</v>
      </c>
      <c r="M23" s="34" t="s">
        <v>131</v>
      </c>
      <c r="N23" s="34" t="s">
        <v>139</v>
      </c>
      <c r="O23" s="205"/>
      <c r="P23" s="205"/>
      <c r="Q23" s="430"/>
      <c r="R23" s="430"/>
      <c r="S23" s="430"/>
      <c r="T23" s="221"/>
      <c r="U23" s="221"/>
      <c r="V23" s="205"/>
      <c r="W23" s="205"/>
      <c r="X23" s="205"/>
      <c r="Y23" s="24"/>
      <c r="Z23" s="24"/>
      <c r="AA23" s="24"/>
      <c r="AB23" s="205"/>
    </row>
    <row r="24" spans="1:28" s="42" customFormat="1" ht="89.25" x14ac:dyDescent="0.2">
      <c r="A24" s="36" t="str">
        <f t="shared" si="0"/>
        <v>header</v>
      </c>
      <c r="B24" s="36">
        <v>2</v>
      </c>
      <c r="C24" s="36" t="s">
        <v>673</v>
      </c>
      <c r="D24" s="36" t="s">
        <v>674</v>
      </c>
      <c r="E24" s="422"/>
      <c r="F24" s="396"/>
      <c r="G24" s="396"/>
      <c r="H24" s="396"/>
      <c r="I24" s="185" t="s">
        <v>675</v>
      </c>
      <c r="J24" s="175" t="s">
        <v>676</v>
      </c>
      <c r="K24" s="24"/>
      <c r="L24" s="34"/>
      <c r="M24" s="34"/>
      <c r="N24" s="34"/>
      <c r="O24" s="198" t="s">
        <v>279</v>
      </c>
      <c r="P24" s="198"/>
      <c r="Q24" s="27"/>
      <c r="R24" s="28"/>
      <c r="S24" s="27"/>
      <c r="T24" s="198"/>
      <c r="U24" s="198"/>
      <c r="V24" s="221"/>
      <c r="W24" s="221"/>
      <c r="X24" s="221"/>
      <c r="Y24" s="24"/>
      <c r="Z24" s="24"/>
      <c r="AA24" s="24"/>
      <c r="AB24" s="205"/>
    </row>
    <row r="25" spans="1:28" s="42" customFormat="1" ht="76.5" x14ac:dyDescent="0.2">
      <c r="A25" s="36" t="str">
        <f t="shared" si="0"/>
        <v>control</v>
      </c>
      <c r="B25" s="35"/>
      <c r="C25" s="187" t="s">
        <v>677</v>
      </c>
      <c r="D25" s="187" t="s">
        <v>678</v>
      </c>
      <c r="E25" s="422"/>
      <c r="F25" s="396"/>
      <c r="G25" s="396"/>
      <c r="H25" s="396"/>
      <c r="I25" s="136" t="s">
        <v>679</v>
      </c>
      <c r="J25" s="34" t="s">
        <v>680</v>
      </c>
      <c r="K25" s="24" t="s">
        <v>681</v>
      </c>
      <c r="L25" s="34" t="s">
        <v>131</v>
      </c>
      <c r="M25" s="34" t="s">
        <v>131</v>
      </c>
      <c r="N25" s="34" t="s">
        <v>139</v>
      </c>
      <c r="O25" s="198" t="s">
        <v>279</v>
      </c>
      <c r="P25" s="198"/>
      <c r="Q25" s="27"/>
      <c r="R25" s="28"/>
      <c r="S25" s="27"/>
      <c r="T25" s="198"/>
      <c r="U25" s="198"/>
      <c r="V25" s="221"/>
      <c r="W25" s="221"/>
      <c r="X25" s="221"/>
      <c r="Y25" s="24"/>
      <c r="Z25" s="24"/>
      <c r="AA25" s="24"/>
      <c r="AB25" s="205"/>
    </row>
    <row r="26" spans="1:28" s="42" customFormat="1" ht="102" x14ac:dyDescent="0.2">
      <c r="A26" s="36" t="str">
        <f t="shared" si="0"/>
        <v>control</v>
      </c>
      <c r="C26" s="187" t="s">
        <v>682</v>
      </c>
      <c r="D26" s="187" t="s">
        <v>683</v>
      </c>
      <c r="E26" s="48"/>
      <c r="F26" s="27"/>
      <c r="G26" s="27"/>
      <c r="H26" s="27"/>
      <c r="I26" s="186" t="s">
        <v>684</v>
      </c>
      <c r="J26" s="173" t="s">
        <v>685</v>
      </c>
      <c r="K26" s="174" t="s">
        <v>686</v>
      </c>
      <c r="L26" s="34" t="s">
        <v>131</v>
      </c>
      <c r="M26" s="34" t="s">
        <v>131</v>
      </c>
      <c r="N26" s="34" t="s">
        <v>139</v>
      </c>
      <c r="O26" s="205"/>
      <c r="P26" s="205"/>
      <c r="Q26" s="430"/>
      <c r="R26" s="430"/>
      <c r="S26" s="430"/>
      <c r="T26" s="221"/>
      <c r="U26" s="221"/>
      <c r="V26" s="205"/>
      <c r="W26" s="205"/>
      <c r="X26" s="205"/>
      <c r="Y26" s="24"/>
      <c r="Z26" s="24"/>
      <c r="AA26" s="24"/>
      <c r="AB26" s="205"/>
    </row>
    <row r="27" spans="1:28" s="42" customFormat="1" ht="89.25" x14ac:dyDescent="0.2">
      <c r="A27" s="36" t="str">
        <f t="shared" si="0"/>
        <v>control</v>
      </c>
      <c r="B27" s="35"/>
      <c r="C27" s="187" t="s">
        <v>687</v>
      </c>
      <c r="D27" s="187" t="s">
        <v>688</v>
      </c>
      <c r="E27" s="422"/>
      <c r="F27" s="396"/>
      <c r="G27" s="396"/>
      <c r="H27" s="396"/>
      <c r="I27" s="136" t="s">
        <v>689</v>
      </c>
      <c r="J27" s="34" t="s">
        <v>690</v>
      </c>
      <c r="K27" s="33" t="s">
        <v>691</v>
      </c>
      <c r="L27" s="34" t="s">
        <v>131</v>
      </c>
      <c r="M27" s="34" t="s">
        <v>131</v>
      </c>
      <c r="N27" s="34" t="s">
        <v>139</v>
      </c>
      <c r="O27" s="198" t="s">
        <v>279</v>
      </c>
      <c r="P27" s="198"/>
      <c r="Q27" s="27"/>
      <c r="R27" s="28"/>
      <c r="S27" s="27"/>
      <c r="T27" s="198"/>
      <c r="U27" s="198"/>
      <c r="V27" s="221"/>
      <c r="W27" s="221"/>
      <c r="X27" s="221"/>
      <c r="Y27" s="24"/>
      <c r="Z27" s="24"/>
      <c r="AA27" s="24"/>
      <c r="AB27" s="205"/>
    </row>
    <row r="28" spans="1:28" s="42" customFormat="1" ht="102" x14ac:dyDescent="0.2">
      <c r="A28" s="36" t="str">
        <f t="shared" si="0"/>
        <v>header</v>
      </c>
      <c r="B28" s="37">
        <v>2</v>
      </c>
      <c r="C28" s="172" t="s">
        <v>692</v>
      </c>
      <c r="D28" s="172" t="s">
        <v>693</v>
      </c>
      <c r="E28" s="422"/>
      <c r="F28" s="424"/>
      <c r="G28" s="424"/>
      <c r="H28" s="424"/>
      <c r="I28" s="186" t="s">
        <v>694</v>
      </c>
      <c r="J28" s="173" t="s">
        <v>695</v>
      </c>
      <c r="K28" s="38"/>
      <c r="L28" s="38"/>
      <c r="M28" s="38"/>
      <c r="N28" s="38"/>
      <c r="O28" s="222"/>
      <c r="P28" s="222"/>
      <c r="Q28" s="428"/>
      <c r="R28" s="428"/>
      <c r="S28" s="428"/>
      <c r="T28" s="429"/>
      <c r="U28" s="429"/>
      <c r="V28" s="222"/>
      <c r="W28" s="222"/>
      <c r="X28" s="222"/>
      <c r="Y28" s="24"/>
      <c r="Z28" s="24"/>
      <c r="AA28" s="24"/>
      <c r="AB28" s="222"/>
    </row>
    <row r="29" spans="1:28" s="42" customFormat="1" ht="89.25" x14ac:dyDescent="0.2">
      <c r="A29" s="36" t="str">
        <f t="shared" si="0"/>
        <v>control</v>
      </c>
      <c r="B29" s="36"/>
      <c r="C29" s="36" t="s">
        <v>696</v>
      </c>
      <c r="D29" s="36" t="s">
        <v>697</v>
      </c>
      <c r="E29" s="422"/>
      <c r="F29" s="396"/>
      <c r="G29" s="396"/>
      <c r="H29" s="396"/>
      <c r="I29" s="136" t="s">
        <v>698</v>
      </c>
      <c r="J29" s="34" t="s">
        <v>699</v>
      </c>
      <c r="K29" s="24" t="s">
        <v>700</v>
      </c>
      <c r="L29" s="34" t="s">
        <v>131</v>
      </c>
      <c r="M29" s="34" t="s">
        <v>131</v>
      </c>
      <c r="N29" s="34" t="s">
        <v>139</v>
      </c>
      <c r="O29" s="198" t="s">
        <v>279</v>
      </c>
      <c r="P29" s="198"/>
      <c r="Q29" s="27"/>
      <c r="R29" s="28"/>
      <c r="S29" s="27"/>
      <c r="T29" s="198"/>
      <c r="U29" s="198"/>
      <c r="V29" s="221"/>
      <c r="W29" s="221"/>
      <c r="X29" s="221"/>
      <c r="Y29" s="24"/>
      <c r="Z29" s="24"/>
      <c r="AA29" s="24"/>
      <c r="AB29" s="205"/>
    </row>
    <row r="30" spans="1:28" s="42" customFormat="1" ht="102" x14ac:dyDescent="0.2">
      <c r="A30" s="395" t="str">
        <f t="shared" si="0"/>
        <v>control</v>
      </c>
      <c r="B30" s="395"/>
      <c r="C30" s="36" t="s">
        <v>701</v>
      </c>
      <c r="D30" s="36" t="s">
        <v>702</v>
      </c>
      <c r="E30" s="425"/>
      <c r="F30" s="426"/>
      <c r="G30" s="427"/>
      <c r="H30" s="427"/>
      <c r="I30" s="136" t="s">
        <v>703</v>
      </c>
      <c r="J30" s="34" t="s">
        <v>704</v>
      </c>
      <c r="K30" s="24" t="s">
        <v>705</v>
      </c>
      <c r="L30" s="34" t="s">
        <v>131</v>
      </c>
      <c r="M30" s="34" t="s">
        <v>131</v>
      </c>
      <c r="N30" s="34" t="s">
        <v>139</v>
      </c>
      <c r="O30" s="198" t="s">
        <v>279</v>
      </c>
      <c r="P30" s="198"/>
      <c r="Q30" s="27"/>
      <c r="R30" s="28"/>
      <c r="S30" s="27"/>
      <c r="T30" s="198"/>
      <c r="U30" s="198"/>
      <c r="V30" s="221"/>
      <c r="W30" s="221"/>
      <c r="X30" s="221"/>
      <c r="Y30" s="24"/>
      <c r="Z30" s="24"/>
      <c r="AA30" s="24"/>
      <c r="AB30" s="205"/>
    </row>
    <row r="31" spans="1:28" s="42" customFormat="1" x14ac:dyDescent="0.2">
      <c r="A31" s="35"/>
      <c r="B31" s="35"/>
      <c r="C31" s="36"/>
      <c r="D31" s="36"/>
      <c r="E31" s="36"/>
      <c r="F31" s="36"/>
      <c r="G31" s="36"/>
      <c r="H31" s="36"/>
      <c r="I31" s="176"/>
      <c r="J31" s="176"/>
      <c r="K31" s="176"/>
      <c r="L31" s="177"/>
      <c r="M31" s="177"/>
      <c r="N31" s="177"/>
      <c r="O31" s="178"/>
      <c r="P31" s="178"/>
      <c r="Q31" s="48"/>
      <c r="R31" s="49"/>
      <c r="S31" s="48"/>
      <c r="T31" s="199"/>
      <c r="U31" s="199"/>
      <c r="V31" s="221"/>
      <c r="W31" s="221"/>
      <c r="X31" s="221"/>
      <c r="Y31" s="221"/>
      <c r="Z31" s="199"/>
      <c r="AA31" s="206"/>
      <c r="AB31" s="206"/>
    </row>
    <row r="32" spans="1:28" s="42" customFormat="1" x14ac:dyDescent="0.2">
      <c r="A32" s="35"/>
      <c r="B32" s="35"/>
      <c r="C32" s="36"/>
      <c r="D32" s="36"/>
      <c r="E32" s="36"/>
      <c r="F32" s="36"/>
      <c r="G32" s="36"/>
      <c r="H32" s="36"/>
      <c r="I32" s="176"/>
      <c r="J32" s="176"/>
      <c r="K32" s="176"/>
      <c r="L32" s="177"/>
      <c r="M32" s="177"/>
      <c r="N32" s="177"/>
      <c r="O32" s="178"/>
      <c r="P32" s="178"/>
      <c r="Q32" s="48"/>
      <c r="R32" s="49"/>
      <c r="S32" s="48"/>
      <c r="T32" s="199"/>
      <c r="U32" s="199"/>
      <c r="V32" s="221"/>
      <c r="W32" s="221"/>
      <c r="X32" s="221"/>
      <c r="Y32" s="221"/>
      <c r="Z32" s="199"/>
      <c r="AA32" s="206"/>
      <c r="AB32" s="206"/>
    </row>
    <row r="33" spans="1:28" s="42" customFormat="1" x14ac:dyDescent="0.2">
      <c r="A33" s="35"/>
      <c r="B33" s="35"/>
      <c r="C33" s="36"/>
      <c r="D33" s="36"/>
      <c r="E33" s="36"/>
      <c r="F33" s="36"/>
      <c r="G33" s="36"/>
      <c r="H33" s="36"/>
      <c r="I33" s="176"/>
      <c r="J33" s="176"/>
      <c r="K33" s="176"/>
      <c r="L33" s="177"/>
      <c r="M33" s="177"/>
      <c r="N33" s="177"/>
      <c r="O33" s="178"/>
      <c r="P33" s="178"/>
      <c r="Q33" s="48"/>
      <c r="R33" s="49"/>
      <c r="S33" s="48"/>
      <c r="T33" s="199"/>
      <c r="U33" s="199"/>
      <c r="V33" s="221"/>
      <c r="W33" s="221"/>
      <c r="X33" s="221"/>
      <c r="Y33" s="221"/>
      <c r="Z33" s="199"/>
      <c r="AA33" s="206"/>
      <c r="AB33" s="206"/>
    </row>
    <row r="34" spans="1:28" s="42" customFormat="1" x14ac:dyDescent="0.2">
      <c r="A34" s="35"/>
      <c r="B34" s="35"/>
      <c r="C34" s="36"/>
      <c r="D34" s="36"/>
      <c r="E34" s="36"/>
      <c r="F34" s="36"/>
      <c r="G34" s="36"/>
      <c r="H34" s="36"/>
      <c r="I34" s="176"/>
      <c r="J34" s="176"/>
      <c r="K34" s="176"/>
      <c r="L34" s="177"/>
      <c r="M34" s="177"/>
      <c r="N34" s="177"/>
      <c r="O34" s="178"/>
      <c r="P34" s="178"/>
      <c r="Q34" s="48"/>
      <c r="R34" s="49"/>
      <c r="S34" s="48"/>
      <c r="T34" s="199"/>
      <c r="U34" s="199"/>
      <c r="V34" s="221"/>
      <c r="W34" s="221"/>
      <c r="X34" s="221"/>
      <c r="Y34" s="221"/>
      <c r="Z34" s="199"/>
      <c r="AA34" s="206"/>
      <c r="AB34" s="206"/>
    </row>
    <row r="35" spans="1:28" s="42" customFormat="1" x14ac:dyDescent="0.2">
      <c r="A35" s="35"/>
      <c r="B35" s="35"/>
      <c r="C35" s="36"/>
      <c r="D35" s="36"/>
      <c r="E35" s="36"/>
      <c r="F35" s="36"/>
      <c r="G35" s="36"/>
      <c r="H35" s="36"/>
      <c r="I35" s="176"/>
      <c r="J35" s="176"/>
      <c r="K35" s="176"/>
      <c r="L35" s="177"/>
      <c r="M35" s="177"/>
      <c r="N35" s="177"/>
      <c r="O35" s="178"/>
      <c r="P35" s="178"/>
      <c r="Q35" s="48"/>
      <c r="R35" s="49"/>
      <c r="S35" s="48"/>
      <c r="T35" s="199"/>
      <c r="U35" s="199"/>
      <c r="V35" s="221"/>
      <c r="W35" s="221"/>
      <c r="X35" s="221"/>
      <c r="Y35" s="221"/>
      <c r="Z35" s="199"/>
      <c r="AA35" s="206"/>
      <c r="AB35" s="206"/>
    </row>
    <row r="36" spans="1:28" s="42" customFormat="1" x14ac:dyDescent="0.2">
      <c r="A36" s="35"/>
      <c r="B36" s="35"/>
      <c r="C36" s="36"/>
      <c r="D36" s="36"/>
      <c r="E36" s="36"/>
      <c r="F36" s="36"/>
      <c r="G36" s="36"/>
      <c r="H36" s="36"/>
      <c r="I36" s="176"/>
      <c r="J36" s="176"/>
      <c r="K36" s="176"/>
      <c r="L36" s="177"/>
      <c r="M36" s="177"/>
      <c r="N36" s="177"/>
      <c r="O36" s="178"/>
      <c r="P36" s="178"/>
      <c r="Q36" s="48"/>
      <c r="R36" s="49"/>
      <c r="S36" s="48"/>
      <c r="T36" s="199"/>
      <c r="U36" s="199"/>
      <c r="V36" s="221"/>
      <c r="W36" s="221"/>
      <c r="X36" s="221"/>
      <c r="Y36" s="221"/>
      <c r="Z36" s="199"/>
      <c r="AA36" s="206"/>
      <c r="AB36" s="206"/>
    </row>
    <row r="37" spans="1:28" s="42" customFormat="1" x14ac:dyDescent="0.2">
      <c r="A37" s="35"/>
      <c r="B37" s="35"/>
      <c r="C37" s="36"/>
      <c r="D37" s="36"/>
      <c r="E37" s="36"/>
      <c r="F37" s="36"/>
      <c r="G37" s="36"/>
      <c r="H37" s="36"/>
      <c r="I37" s="176"/>
      <c r="J37" s="176"/>
      <c r="K37" s="176"/>
      <c r="L37" s="177"/>
      <c r="M37" s="177"/>
      <c r="N37" s="177"/>
      <c r="O37" s="178"/>
      <c r="P37" s="178"/>
      <c r="Q37" s="48"/>
      <c r="R37" s="49"/>
      <c r="S37" s="48"/>
      <c r="T37" s="199"/>
      <c r="U37" s="199"/>
      <c r="V37" s="221"/>
      <c r="W37" s="221"/>
      <c r="X37" s="221"/>
      <c r="Y37" s="221"/>
      <c r="Z37" s="199"/>
      <c r="AA37" s="206"/>
      <c r="AB37" s="206"/>
    </row>
    <row r="38" spans="1:28" s="42" customFormat="1" x14ac:dyDescent="0.2">
      <c r="A38" s="35"/>
      <c r="B38" s="35"/>
      <c r="C38" s="36"/>
      <c r="D38" s="36"/>
      <c r="E38" s="36"/>
      <c r="F38" s="36"/>
      <c r="G38" s="36"/>
      <c r="H38" s="36"/>
      <c r="I38" s="176"/>
      <c r="J38" s="176"/>
      <c r="K38" s="176"/>
      <c r="L38" s="177"/>
      <c r="M38" s="177"/>
      <c r="N38" s="177"/>
      <c r="O38" s="178"/>
      <c r="P38" s="178"/>
      <c r="Q38" s="48"/>
      <c r="R38" s="49"/>
      <c r="S38" s="48"/>
      <c r="T38" s="199"/>
      <c r="U38" s="199"/>
      <c r="V38" s="221"/>
      <c r="W38" s="221"/>
      <c r="X38" s="221"/>
      <c r="Y38" s="221"/>
      <c r="Z38" s="199"/>
      <c r="AA38" s="206"/>
      <c r="AB38" s="206"/>
    </row>
    <row r="39" spans="1:28" s="42" customFormat="1" x14ac:dyDescent="0.2">
      <c r="A39" s="35"/>
      <c r="B39" s="35"/>
      <c r="C39" s="36"/>
      <c r="D39" s="36"/>
      <c r="E39" s="36"/>
      <c r="F39" s="36"/>
      <c r="G39" s="36"/>
      <c r="H39" s="36"/>
      <c r="I39" s="176"/>
      <c r="J39" s="176"/>
      <c r="K39" s="176"/>
      <c r="L39" s="177"/>
      <c r="M39" s="177"/>
      <c r="N39" s="177"/>
      <c r="O39" s="178"/>
      <c r="P39" s="178"/>
      <c r="Q39" s="48"/>
      <c r="R39" s="49"/>
      <c r="S39" s="48"/>
      <c r="T39" s="199"/>
      <c r="U39" s="199"/>
      <c r="V39" s="221"/>
      <c r="W39" s="221"/>
      <c r="X39" s="221"/>
      <c r="Y39" s="221"/>
      <c r="Z39" s="199"/>
      <c r="AA39" s="206"/>
      <c r="AB39" s="206"/>
    </row>
    <row r="40" spans="1:28" s="42" customFormat="1" x14ac:dyDescent="0.2">
      <c r="A40" s="35"/>
      <c r="B40" s="35"/>
      <c r="C40" s="36"/>
      <c r="D40" s="36"/>
      <c r="E40" s="36"/>
      <c r="F40" s="36"/>
      <c r="G40" s="36"/>
      <c r="H40" s="36"/>
      <c r="I40" s="176"/>
      <c r="J40" s="176"/>
      <c r="K40" s="176"/>
      <c r="L40" s="177"/>
      <c r="M40" s="177"/>
      <c r="N40" s="177"/>
      <c r="O40" s="178"/>
      <c r="P40" s="178"/>
      <c r="Q40" s="48"/>
      <c r="R40" s="49"/>
      <c r="S40" s="48"/>
      <c r="T40" s="199"/>
      <c r="U40" s="199"/>
      <c r="V40" s="221"/>
      <c r="W40" s="221"/>
      <c r="X40" s="221"/>
      <c r="Y40" s="221"/>
      <c r="Z40" s="199"/>
      <c r="AA40" s="206"/>
      <c r="AB40" s="206"/>
    </row>
    <row r="41" spans="1:28" s="42" customFormat="1" x14ac:dyDescent="0.2">
      <c r="A41" s="35"/>
      <c r="B41" s="35"/>
      <c r="C41" s="36"/>
      <c r="D41" s="36"/>
      <c r="E41" s="36"/>
      <c r="F41" s="36"/>
      <c r="G41" s="36"/>
      <c r="H41" s="36"/>
      <c r="I41" s="176"/>
      <c r="J41" s="176"/>
      <c r="K41" s="176"/>
      <c r="L41" s="177"/>
      <c r="M41" s="177"/>
      <c r="N41" s="177"/>
      <c r="O41" s="178"/>
      <c r="P41" s="178"/>
      <c r="Q41" s="48"/>
      <c r="R41" s="49"/>
      <c r="S41" s="48"/>
      <c r="T41" s="199"/>
      <c r="U41" s="199"/>
      <c r="V41" s="221"/>
      <c r="W41" s="221"/>
      <c r="X41" s="221"/>
      <c r="Y41" s="221"/>
      <c r="Z41" s="199"/>
      <c r="AA41" s="206"/>
      <c r="AB41" s="206"/>
    </row>
    <row r="42" spans="1:28" s="42" customFormat="1" x14ac:dyDescent="0.2">
      <c r="A42" s="35"/>
      <c r="B42" s="35"/>
      <c r="C42" s="36"/>
      <c r="D42" s="36"/>
      <c r="E42" s="36"/>
      <c r="F42" s="36"/>
      <c r="G42" s="36"/>
      <c r="H42" s="36"/>
      <c r="I42" s="176"/>
      <c r="J42" s="176"/>
      <c r="K42" s="176"/>
      <c r="L42" s="177"/>
      <c r="M42" s="177"/>
      <c r="N42" s="177"/>
      <c r="O42" s="178"/>
      <c r="P42" s="178"/>
      <c r="Q42" s="48"/>
      <c r="R42" s="49"/>
      <c r="S42" s="48"/>
      <c r="T42" s="199"/>
      <c r="U42" s="199"/>
      <c r="V42" s="221"/>
      <c r="W42" s="221"/>
      <c r="X42" s="221"/>
      <c r="Y42" s="221"/>
      <c r="Z42" s="199"/>
      <c r="AA42" s="206"/>
      <c r="AB42" s="206"/>
    </row>
    <row r="43" spans="1:28" s="42" customFormat="1" x14ac:dyDescent="0.2">
      <c r="A43" s="35"/>
      <c r="B43" s="35"/>
      <c r="C43" s="36"/>
      <c r="D43" s="36"/>
      <c r="E43" s="36"/>
      <c r="F43" s="36"/>
      <c r="G43" s="36"/>
      <c r="H43" s="36"/>
      <c r="I43" s="176"/>
      <c r="J43" s="176"/>
      <c r="K43" s="176"/>
      <c r="L43" s="177"/>
      <c r="M43" s="177"/>
      <c r="N43" s="177"/>
      <c r="O43" s="178"/>
      <c r="P43" s="178"/>
      <c r="Q43" s="48"/>
      <c r="R43" s="49"/>
      <c r="S43" s="48"/>
      <c r="T43" s="199"/>
      <c r="U43" s="199"/>
      <c r="V43" s="221"/>
      <c r="W43" s="221"/>
      <c r="X43" s="221"/>
      <c r="Y43" s="221"/>
      <c r="Z43" s="199"/>
      <c r="AA43" s="206"/>
      <c r="AB43" s="206"/>
    </row>
    <row r="44" spans="1:28" s="42" customFormat="1" x14ac:dyDescent="0.2">
      <c r="A44" s="35"/>
      <c r="B44" s="35"/>
      <c r="C44" s="36"/>
      <c r="D44" s="36"/>
      <c r="E44" s="36"/>
      <c r="F44" s="36"/>
      <c r="G44" s="36"/>
      <c r="H44" s="36"/>
      <c r="I44" s="176"/>
      <c r="J44" s="176"/>
      <c r="K44" s="176"/>
      <c r="L44" s="177"/>
      <c r="M44" s="177"/>
      <c r="N44" s="177"/>
      <c r="O44" s="178"/>
      <c r="P44" s="178"/>
      <c r="Q44" s="48"/>
      <c r="R44" s="49"/>
      <c r="S44" s="48"/>
      <c r="T44" s="199"/>
      <c r="U44" s="199"/>
      <c r="V44" s="221"/>
      <c r="W44" s="221"/>
      <c r="X44" s="221"/>
      <c r="Y44" s="221"/>
      <c r="Z44" s="199"/>
      <c r="AA44" s="206"/>
      <c r="AB44" s="206"/>
    </row>
    <row r="45" spans="1:28" s="42" customFormat="1" x14ac:dyDescent="0.2">
      <c r="A45" s="35"/>
      <c r="B45" s="35"/>
      <c r="C45" s="36"/>
      <c r="D45" s="36"/>
      <c r="E45" s="36"/>
      <c r="F45" s="36"/>
      <c r="G45" s="36"/>
      <c r="H45" s="36"/>
      <c r="I45" s="176"/>
      <c r="J45" s="176"/>
      <c r="K45" s="176"/>
      <c r="L45" s="177"/>
      <c r="M45" s="177"/>
      <c r="N45" s="177"/>
      <c r="O45" s="178"/>
      <c r="P45" s="178"/>
      <c r="Q45" s="48"/>
      <c r="R45" s="49"/>
      <c r="S45" s="48"/>
      <c r="T45" s="199"/>
      <c r="U45" s="199"/>
      <c r="V45" s="221"/>
      <c r="W45" s="221"/>
      <c r="X45" s="221"/>
      <c r="Y45" s="221"/>
      <c r="Z45" s="199"/>
      <c r="AA45" s="206"/>
      <c r="AB45" s="206"/>
    </row>
    <row r="46" spans="1:28" s="42" customFormat="1" x14ac:dyDescent="0.2">
      <c r="A46" s="35"/>
      <c r="B46" s="35"/>
      <c r="C46" s="36"/>
      <c r="D46" s="36"/>
      <c r="E46" s="36"/>
      <c r="F46" s="36"/>
      <c r="G46" s="36"/>
      <c r="H46" s="36"/>
      <c r="I46" s="176"/>
      <c r="J46" s="176"/>
      <c r="K46" s="176"/>
      <c r="L46" s="177"/>
      <c r="M46" s="177"/>
      <c r="N46" s="177"/>
      <c r="O46" s="178"/>
      <c r="P46" s="178"/>
      <c r="Q46" s="48"/>
      <c r="R46" s="49"/>
      <c r="S46" s="48"/>
      <c r="T46" s="199"/>
      <c r="U46" s="199"/>
      <c r="V46" s="221"/>
      <c r="W46" s="221"/>
      <c r="X46" s="221"/>
      <c r="Y46" s="221"/>
      <c r="Z46" s="199"/>
      <c r="AA46" s="206"/>
      <c r="AB46" s="206"/>
    </row>
    <row r="47" spans="1:28" s="42" customFormat="1" x14ac:dyDescent="0.2">
      <c r="A47" s="35"/>
      <c r="B47" s="35"/>
      <c r="C47" s="36"/>
      <c r="D47" s="36"/>
      <c r="E47" s="36"/>
      <c r="F47" s="36"/>
      <c r="G47" s="36"/>
      <c r="H47" s="36"/>
      <c r="I47" s="176"/>
      <c r="J47" s="176"/>
      <c r="K47" s="176"/>
      <c r="L47" s="177"/>
      <c r="M47" s="177"/>
      <c r="N47" s="177"/>
      <c r="O47" s="178"/>
      <c r="P47" s="178"/>
      <c r="Q47" s="48"/>
      <c r="R47" s="49"/>
      <c r="S47" s="48"/>
      <c r="T47" s="199"/>
      <c r="U47" s="199"/>
      <c r="V47" s="221"/>
      <c r="W47" s="221"/>
      <c r="X47" s="221"/>
      <c r="Y47" s="221"/>
      <c r="Z47" s="199"/>
      <c r="AA47" s="206"/>
      <c r="AB47" s="206"/>
    </row>
    <row r="48" spans="1:28" s="42" customFormat="1" x14ac:dyDescent="0.2">
      <c r="A48" s="35"/>
      <c r="B48" s="35"/>
      <c r="C48" s="36"/>
      <c r="D48" s="36"/>
      <c r="E48" s="36"/>
      <c r="F48" s="36"/>
      <c r="G48" s="36"/>
      <c r="H48" s="36"/>
      <c r="I48" s="176"/>
      <c r="J48" s="176"/>
      <c r="K48" s="176"/>
      <c r="L48" s="177"/>
      <c r="M48" s="177"/>
      <c r="N48" s="177"/>
      <c r="O48" s="178"/>
      <c r="P48" s="178"/>
      <c r="Q48" s="48"/>
      <c r="R48" s="49"/>
      <c r="S48" s="48"/>
      <c r="T48" s="199"/>
      <c r="U48" s="199"/>
      <c r="V48" s="221"/>
      <c r="W48" s="221"/>
      <c r="X48" s="221"/>
      <c r="Y48" s="221"/>
      <c r="Z48" s="199"/>
      <c r="AA48" s="206"/>
      <c r="AB48" s="206"/>
    </row>
    <row r="49" spans="1:28" s="42" customFormat="1" x14ac:dyDescent="0.2">
      <c r="A49" s="35"/>
      <c r="B49" s="35"/>
      <c r="C49" s="36"/>
      <c r="D49" s="36"/>
      <c r="E49" s="36"/>
      <c r="F49" s="36"/>
      <c r="G49" s="36"/>
      <c r="H49" s="36"/>
      <c r="I49" s="176"/>
      <c r="J49" s="176"/>
      <c r="K49" s="176"/>
      <c r="L49" s="177"/>
      <c r="M49" s="177"/>
      <c r="N49" s="177"/>
      <c r="O49" s="178"/>
      <c r="P49" s="178"/>
      <c r="Q49" s="48"/>
      <c r="R49" s="49"/>
      <c r="S49" s="48"/>
      <c r="T49" s="199"/>
      <c r="U49" s="199"/>
      <c r="V49" s="221"/>
      <c r="W49" s="221"/>
      <c r="X49" s="221"/>
      <c r="Y49" s="221"/>
      <c r="Z49" s="199"/>
      <c r="AA49" s="206"/>
      <c r="AB49" s="206"/>
    </row>
    <row r="50" spans="1:28" s="42" customFormat="1" x14ac:dyDescent="0.2">
      <c r="A50" s="35"/>
      <c r="B50" s="35"/>
      <c r="C50" s="36"/>
      <c r="D50" s="36"/>
      <c r="E50" s="36"/>
      <c r="F50" s="36"/>
      <c r="G50" s="36"/>
      <c r="H50" s="36"/>
      <c r="I50" s="176"/>
      <c r="J50" s="176"/>
      <c r="K50" s="176"/>
      <c r="L50" s="177"/>
      <c r="M50" s="177"/>
      <c r="N50" s="177"/>
      <c r="O50" s="178"/>
      <c r="P50" s="178"/>
      <c r="Q50" s="48"/>
      <c r="R50" s="49"/>
      <c r="S50" s="48"/>
      <c r="T50" s="199"/>
      <c r="U50" s="199"/>
      <c r="V50" s="221"/>
      <c r="W50" s="221"/>
      <c r="X50" s="221"/>
      <c r="Y50" s="221"/>
      <c r="Z50" s="199"/>
      <c r="AA50" s="206"/>
      <c r="AB50" s="206"/>
    </row>
    <row r="51" spans="1:28" s="42" customFormat="1" x14ac:dyDescent="0.2">
      <c r="A51" s="35"/>
      <c r="B51" s="35"/>
      <c r="C51" s="36"/>
      <c r="D51" s="36"/>
      <c r="E51" s="36"/>
      <c r="F51" s="36"/>
      <c r="G51" s="36"/>
      <c r="H51" s="36"/>
      <c r="I51" s="176"/>
      <c r="J51" s="176"/>
      <c r="K51" s="176"/>
      <c r="L51" s="177"/>
      <c r="M51" s="177"/>
      <c r="N51" s="177"/>
      <c r="O51" s="178"/>
      <c r="P51" s="178"/>
      <c r="Q51" s="48"/>
      <c r="R51" s="49"/>
      <c r="S51" s="48"/>
      <c r="T51" s="199"/>
      <c r="U51" s="199"/>
      <c r="V51" s="221"/>
      <c r="W51" s="221"/>
      <c r="X51" s="221"/>
      <c r="Y51" s="221"/>
      <c r="Z51" s="199"/>
      <c r="AA51" s="206"/>
      <c r="AB51" s="206"/>
    </row>
    <row r="52" spans="1:28" s="42" customFormat="1" x14ac:dyDescent="0.2">
      <c r="A52" s="35"/>
      <c r="B52" s="35"/>
      <c r="C52" s="36"/>
      <c r="D52" s="36"/>
      <c r="E52" s="36"/>
      <c r="F52" s="36"/>
      <c r="G52" s="36"/>
      <c r="H52" s="36"/>
      <c r="I52" s="176"/>
      <c r="J52" s="176"/>
      <c r="K52" s="176"/>
      <c r="L52" s="177"/>
      <c r="M52" s="177"/>
      <c r="N52" s="177"/>
      <c r="O52" s="178"/>
      <c r="P52" s="178"/>
      <c r="Q52" s="48"/>
      <c r="R52" s="49"/>
      <c r="S52" s="48"/>
      <c r="T52" s="199"/>
      <c r="U52" s="199"/>
      <c r="V52" s="221"/>
      <c r="W52" s="221"/>
      <c r="X52" s="221"/>
      <c r="Y52" s="221"/>
      <c r="Z52" s="199"/>
      <c r="AA52" s="206"/>
      <c r="AB52" s="206"/>
    </row>
    <row r="53" spans="1:28" s="42" customFormat="1" x14ac:dyDescent="0.2">
      <c r="A53" s="35"/>
      <c r="B53" s="35"/>
      <c r="C53" s="36"/>
      <c r="D53" s="36"/>
      <c r="E53" s="36"/>
      <c r="F53" s="36"/>
      <c r="G53" s="36"/>
      <c r="H53" s="36"/>
      <c r="I53" s="176"/>
      <c r="J53" s="176"/>
      <c r="K53" s="176"/>
      <c r="L53" s="177"/>
      <c r="M53" s="177"/>
      <c r="N53" s="177"/>
      <c r="O53" s="178"/>
      <c r="P53" s="178"/>
      <c r="Q53" s="48"/>
      <c r="R53" s="49"/>
      <c r="S53" s="48"/>
      <c r="T53" s="199"/>
      <c r="U53" s="199"/>
      <c r="V53" s="221"/>
      <c r="W53" s="221"/>
      <c r="X53" s="221"/>
      <c r="Y53" s="221"/>
      <c r="Z53" s="199"/>
      <c r="AA53" s="206"/>
      <c r="AB53" s="206"/>
    </row>
    <row r="54" spans="1:28" s="42" customFormat="1" x14ac:dyDescent="0.2">
      <c r="A54" s="35"/>
      <c r="B54" s="35"/>
      <c r="C54" s="36"/>
      <c r="D54" s="36"/>
      <c r="E54" s="36"/>
      <c r="F54" s="36"/>
      <c r="G54" s="36"/>
      <c r="H54" s="36"/>
      <c r="I54" s="176"/>
      <c r="J54" s="176"/>
      <c r="K54" s="176"/>
      <c r="L54" s="177"/>
      <c r="M54" s="177"/>
      <c r="N54" s="177"/>
      <c r="O54" s="178"/>
      <c r="P54" s="178"/>
      <c r="Q54" s="48"/>
      <c r="R54" s="49"/>
      <c r="S54" s="48"/>
      <c r="T54" s="199"/>
      <c r="U54" s="199"/>
      <c r="V54" s="221"/>
      <c r="W54" s="221"/>
      <c r="X54" s="221"/>
      <c r="Y54" s="221"/>
      <c r="Z54" s="199"/>
      <c r="AA54" s="206"/>
      <c r="AB54" s="206"/>
    </row>
    <row r="55" spans="1:28" s="42" customFormat="1" x14ac:dyDescent="0.2">
      <c r="A55" s="35"/>
      <c r="B55" s="35"/>
      <c r="C55" s="36"/>
      <c r="D55" s="36"/>
      <c r="E55" s="36"/>
      <c r="F55" s="36"/>
      <c r="G55" s="36"/>
      <c r="H55" s="36"/>
      <c r="I55" s="176"/>
      <c r="J55" s="176"/>
      <c r="K55" s="176"/>
      <c r="L55" s="177"/>
      <c r="M55" s="177"/>
      <c r="N55" s="177"/>
      <c r="O55" s="178"/>
      <c r="P55" s="178"/>
      <c r="Q55" s="48"/>
      <c r="R55" s="49"/>
      <c r="S55" s="48"/>
      <c r="T55" s="199"/>
      <c r="U55" s="199"/>
      <c r="V55" s="221"/>
      <c r="W55" s="221"/>
      <c r="X55" s="221"/>
      <c r="Y55" s="221"/>
      <c r="Z55" s="199"/>
      <c r="AA55" s="206"/>
      <c r="AB55" s="206"/>
    </row>
    <row r="56" spans="1:28" s="42" customFormat="1" x14ac:dyDescent="0.2">
      <c r="A56" s="35"/>
      <c r="B56" s="35"/>
      <c r="C56" s="36"/>
      <c r="D56" s="36"/>
      <c r="E56" s="36"/>
      <c r="F56" s="36"/>
      <c r="G56" s="36"/>
      <c r="H56" s="36"/>
      <c r="I56" s="176"/>
      <c r="J56" s="176"/>
      <c r="K56" s="176"/>
      <c r="L56" s="177"/>
      <c r="M56" s="177"/>
      <c r="N56" s="177"/>
      <c r="O56" s="178"/>
      <c r="P56" s="178"/>
      <c r="Q56" s="48"/>
      <c r="R56" s="49"/>
      <c r="S56" s="48"/>
      <c r="T56" s="199"/>
      <c r="U56" s="199"/>
      <c r="V56" s="221"/>
      <c r="W56" s="221"/>
      <c r="X56" s="221"/>
      <c r="Y56" s="221"/>
      <c r="Z56" s="199"/>
      <c r="AA56" s="206"/>
      <c r="AB56" s="206"/>
    </row>
    <row r="57" spans="1:28" s="42" customFormat="1" x14ac:dyDescent="0.2">
      <c r="A57" s="35"/>
      <c r="B57" s="35"/>
      <c r="C57" s="36"/>
      <c r="D57" s="36"/>
      <c r="E57" s="36"/>
      <c r="F57" s="36"/>
      <c r="G57" s="36"/>
      <c r="H57" s="36"/>
      <c r="I57" s="176"/>
      <c r="J57" s="176"/>
      <c r="K57" s="176"/>
      <c r="L57" s="177"/>
      <c r="M57" s="177"/>
      <c r="N57" s="177"/>
      <c r="O57" s="178"/>
      <c r="P57" s="178"/>
      <c r="Q57" s="48"/>
      <c r="R57" s="49"/>
      <c r="S57" s="48"/>
      <c r="T57" s="199"/>
      <c r="U57" s="199"/>
      <c r="V57" s="221"/>
      <c r="W57" s="221"/>
      <c r="X57" s="221"/>
      <c r="Y57" s="221"/>
      <c r="Z57" s="199"/>
      <c r="AA57" s="206"/>
      <c r="AB57" s="206"/>
    </row>
    <row r="58" spans="1:28" s="42" customFormat="1" x14ac:dyDescent="0.2">
      <c r="A58" s="35"/>
      <c r="B58" s="35"/>
      <c r="C58" s="36"/>
      <c r="D58" s="36"/>
      <c r="E58" s="36"/>
      <c r="F58" s="36"/>
      <c r="G58" s="36"/>
      <c r="H58" s="36"/>
      <c r="I58" s="176"/>
      <c r="J58" s="176"/>
      <c r="K58" s="176"/>
      <c r="L58" s="177"/>
      <c r="M58" s="177"/>
      <c r="N58" s="177"/>
      <c r="O58" s="178"/>
      <c r="P58" s="178"/>
      <c r="Q58" s="48"/>
      <c r="R58" s="49"/>
      <c r="S58" s="48"/>
      <c r="T58" s="199"/>
      <c r="U58" s="199"/>
      <c r="V58" s="221"/>
      <c r="W58" s="221"/>
      <c r="X58" s="221"/>
      <c r="Y58" s="221"/>
      <c r="Z58" s="199"/>
      <c r="AA58" s="206"/>
      <c r="AB58" s="206"/>
    </row>
    <row r="59" spans="1:28" s="42" customFormat="1" x14ac:dyDescent="0.2">
      <c r="A59" s="35"/>
      <c r="B59" s="35"/>
      <c r="C59" s="36"/>
      <c r="D59" s="36"/>
      <c r="E59" s="36"/>
      <c r="F59" s="36"/>
      <c r="G59" s="36"/>
      <c r="H59" s="36"/>
      <c r="I59" s="176"/>
      <c r="J59" s="176"/>
      <c r="K59" s="176"/>
      <c r="L59" s="177"/>
      <c r="M59" s="177"/>
      <c r="N59" s="177"/>
      <c r="O59" s="178"/>
      <c r="P59" s="178"/>
      <c r="Q59" s="48"/>
      <c r="R59" s="49"/>
      <c r="S59" s="48"/>
      <c r="T59" s="199"/>
      <c r="U59" s="199"/>
      <c r="V59" s="221"/>
      <c r="W59" s="221"/>
      <c r="X59" s="221"/>
      <c r="Y59" s="221"/>
      <c r="Z59" s="199"/>
      <c r="AA59" s="206"/>
      <c r="AB59" s="206"/>
    </row>
    <row r="60" spans="1:28" s="42" customFormat="1" x14ac:dyDescent="0.2">
      <c r="A60" s="35"/>
      <c r="B60" s="35"/>
      <c r="C60" s="36"/>
      <c r="D60" s="36"/>
      <c r="E60" s="36"/>
      <c r="F60" s="36"/>
      <c r="G60" s="36"/>
      <c r="H60" s="36"/>
      <c r="I60" s="176"/>
      <c r="J60" s="176"/>
      <c r="K60" s="176"/>
      <c r="L60" s="177"/>
      <c r="M60" s="177"/>
      <c r="N60" s="177"/>
      <c r="O60" s="178"/>
      <c r="P60" s="178"/>
      <c r="Q60" s="48"/>
      <c r="R60" s="49"/>
      <c r="S60" s="48"/>
      <c r="T60" s="199"/>
      <c r="U60" s="199"/>
      <c r="V60" s="221"/>
      <c r="W60" s="221"/>
      <c r="X60" s="221"/>
      <c r="Y60" s="221"/>
      <c r="Z60" s="199"/>
      <c r="AA60" s="206"/>
      <c r="AB60" s="206"/>
    </row>
    <row r="61" spans="1:28" s="42" customFormat="1" x14ac:dyDescent="0.2">
      <c r="A61" s="35"/>
      <c r="B61" s="35"/>
      <c r="C61" s="36"/>
      <c r="D61" s="36"/>
      <c r="E61" s="36"/>
      <c r="F61" s="36"/>
      <c r="G61" s="36"/>
      <c r="H61" s="36"/>
      <c r="I61" s="176"/>
      <c r="J61" s="176"/>
      <c r="K61" s="176"/>
      <c r="L61" s="177"/>
      <c r="M61" s="177"/>
      <c r="N61" s="177"/>
      <c r="O61" s="178"/>
      <c r="P61" s="178"/>
      <c r="Q61" s="48"/>
      <c r="R61" s="49"/>
      <c r="S61" s="48"/>
      <c r="T61" s="199"/>
      <c r="U61" s="199"/>
      <c r="V61" s="221"/>
      <c r="W61" s="221"/>
      <c r="X61" s="221"/>
      <c r="Y61" s="221"/>
      <c r="Z61" s="199"/>
      <c r="AA61" s="206"/>
      <c r="AB61" s="206"/>
    </row>
    <row r="62" spans="1:28" s="42" customFormat="1" x14ac:dyDescent="0.2">
      <c r="A62" s="35"/>
      <c r="B62" s="35"/>
      <c r="C62" s="36"/>
      <c r="D62" s="36"/>
      <c r="E62" s="36"/>
      <c r="F62" s="36"/>
      <c r="G62" s="36"/>
      <c r="H62" s="36"/>
      <c r="I62" s="176"/>
      <c r="J62" s="176"/>
      <c r="K62" s="176"/>
      <c r="L62" s="177"/>
      <c r="M62" s="177"/>
      <c r="N62" s="177"/>
      <c r="O62" s="178"/>
      <c r="P62" s="178"/>
      <c r="Q62" s="48"/>
      <c r="R62" s="49"/>
      <c r="S62" s="48"/>
      <c r="T62" s="199"/>
      <c r="U62" s="199"/>
      <c r="V62" s="221"/>
      <c r="W62" s="221"/>
      <c r="X62" s="221"/>
      <c r="Y62" s="221"/>
      <c r="Z62" s="199"/>
      <c r="AA62" s="206"/>
      <c r="AB62" s="206"/>
    </row>
    <row r="63" spans="1:28" s="42" customFormat="1" x14ac:dyDescent="0.2">
      <c r="A63" s="35"/>
      <c r="B63" s="35"/>
      <c r="C63" s="36"/>
      <c r="D63" s="36"/>
      <c r="E63" s="36"/>
      <c r="F63" s="36"/>
      <c r="G63" s="36"/>
      <c r="H63" s="36"/>
      <c r="I63" s="176"/>
      <c r="J63" s="176"/>
      <c r="K63" s="176"/>
      <c r="L63" s="177"/>
      <c r="M63" s="177"/>
      <c r="N63" s="177"/>
      <c r="O63" s="178"/>
      <c r="P63" s="178"/>
      <c r="Q63" s="48"/>
      <c r="R63" s="49"/>
      <c r="S63" s="48"/>
      <c r="T63" s="199"/>
      <c r="U63" s="199"/>
      <c r="V63" s="221"/>
      <c r="W63" s="221"/>
      <c r="X63" s="221"/>
      <c r="Y63" s="221"/>
      <c r="Z63" s="199"/>
      <c r="AA63" s="206"/>
      <c r="AB63" s="206"/>
    </row>
    <row r="64" spans="1:28" s="42" customFormat="1" x14ac:dyDescent="0.2">
      <c r="A64" s="35"/>
      <c r="B64" s="35"/>
      <c r="C64" s="36"/>
      <c r="D64" s="36"/>
      <c r="E64" s="36"/>
      <c r="F64" s="36"/>
      <c r="G64" s="36"/>
      <c r="H64" s="36"/>
      <c r="I64" s="176"/>
      <c r="J64" s="176"/>
      <c r="K64" s="176"/>
      <c r="L64" s="177"/>
      <c r="M64" s="177"/>
      <c r="N64" s="177"/>
      <c r="O64" s="178"/>
      <c r="P64" s="178"/>
      <c r="Q64" s="48"/>
      <c r="R64" s="49"/>
      <c r="S64" s="48"/>
      <c r="T64" s="199"/>
      <c r="U64" s="199"/>
      <c r="V64" s="221"/>
      <c r="W64" s="221"/>
      <c r="X64" s="221"/>
      <c r="Y64" s="221"/>
      <c r="Z64" s="199"/>
      <c r="AA64" s="206"/>
      <c r="AB64" s="206"/>
    </row>
    <row r="65" spans="1:28" s="42" customFormat="1" x14ac:dyDescent="0.2">
      <c r="A65" s="35"/>
      <c r="B65" s="35"/>
      <c r="C65" s="36"/>
      <c r="D65" s="36"/>
      <c r="E65" s="36"/>
      <c r="F65" s="36"/>
      <c r="G65" s="36"/>
      <c r="H65" s="36"/>
      <c r="I65" s="176"/>
      <c r="J65" s="176"/>
      <c r="K65" s="176"/>
      <c r="L65" s="177"/>
      <c r="M65" s="177"/>
      <c r="N65" s="177"/>
      <c r="O65" s="178"/>
      <c r="P65" s="178"/>
      <c r="Q65" s="48"/>
      <c r="R65" s="49"/>
      <c r="S65" s="48"/>
      <c r="T65" s="199"/>
      <c r="U65" s="199"/>
      <c r="V65" s="221"/>
      <c r="W65" s="221"/>
      <c r="X65" s="221"/>
      <c r="Y65" s="221"/>
      <c r="Z65" s="199"/>
      <c r="AA65" s="206"/>
      <c r="AB65" s="206"/>
    </row>
    <row r="66" spans="1:28" s="42" customFormat="1" x14ac:dyDescent="0.2">
      <c r="A66" s="35"/>
      <c r="B66" s="35"/>
      <c r="C66" s="36"/>
      <c r="D66" s="36"/>
      <c r="E66" s="36"/>
      <c r="F66" s="36"/>
      <c r="G66" s="36"/>
      <c r="H66" s="36"/>
      <c r="I66" s="176"/>
      <c r="J66" s="176"/>
      <c r="K66" s="176"/>
      <c r="L66" s="177"/>
      <c r="M66" s="177"/>
      <c r="N66" s="177"/>
      <c r="O66" s="178"/>
      <c r="P66" s="178"/>
      <c r="Q66" s="48"/>
      <c r="R66" s="49"/>
      <c r="S66" s="48"/>
      <c r="T66" s="199"/>
      <c r="U66" s="199"/>
      <c r="V66" s="221"/>
      <c r="W66" s="221"/>
      <c r="X66" s="221"/>
      <c r="Y66" s="221"/>
      <c r="Z66" s="199"/>
      <c r="AA66" s="206"/>
      <c r="AB66" s="206"/>
    </row>
    <row r="67" spans="1:28" s="42" customFormat="1" x14ac:dyDescent="0.2">
      <c r="A67" s="35"/>
      <c r="B67" s="35"/>
      <c r="C67" s="36"/>
      <c r="D67" s="36"/>
      <c r="E67" s="36"/>
      <c r="F67" s="36"/>
      <c r="G67" s="36"/>
      <c r="H67" s="36"/>
      <c r="I67" s="176"/>
      <c r="J67" s="176"/>
      <c r="K67" s="176"/>
      <c r="L67" s="177"/>
      <c r="M67" s="177"/>
      <c r="N67" s="177"/>
      <c r="O67" s="178"/>
      <c r="P67" s="178"/>
      <c r="Q67" s="48"/>
      <c r="R67" s="49"/>
      <c r="S67" s="48"/>
      <c r="T67" s="199"/>
      <c r="U67" s="199"/>
      <c r="V67" s="221"/>
      <c r="W67" s="221"/>
      <c r="X67" s="221"/>
      <c r="Y67" s="221"/>
      <c r="Z67" s="199"/>
      <c r="AA67" s="206"/>
      <c r="AB67" s="206"/>
    </row>
    <row r="68" spans="1:28" s="42" customFormat="1" x14ac:dyDescent="0.2">
      <c r="A68" s="35"/>
      <c r="B68" s="35"/>
      <c r="C68" s="36"/>
      <c r="D68" s="36"/>
      <c r="E68" s="36"/>
      <c r="F68" s="36"/>
      <c r="G68" s="36"/>
      <c r="H68" s="36"/>
      <c r="I68" s="176"/>
      <c r="J68" s="176"/>
      <c r="K68" s="176"/>
      <c r="L68" s="177"/>
      <c r="M68" s="177"/>
      <c r="N68" s="177"/>
      <c r="O68" s="178"/>
      <c r="P68" s="178"/>
      <c r="Q68" s="48"/>
      <c r="R68" s="49"/>
      <c r="S68" s="48"/>
      <c r="T68" s="199"/>
      <c r="U68" s="199"/>
      <c r="V68" s="221"/>
      <c r="W68" s="221"/>
      <c r="X68" s="221"/>
      <c r="Y68" s="221"/>
      <c r="Z68" s="199"/>
      <c r="AA68" s="206"/>
      <c r="AB68" s="206"/>
    </row>
    <row r="69" spans="1:28" s="42" customFormat="1" x14ac:dyDescent="0.2">
      <c r="A69" s="35"/>
      <c r="B69" s="35"/>
      <c r="C69" s="36"/>
      <c r="D69" s="36"/>
      <c r="E69" s="36"/>
      <c r="F69" s="36"/>
      <c r="G69" s="36"/>
      <c r="H69" s="36"/>
      <c r="I69" s="176"/>
      <c r="J69" s="176"/>
      <c r="K69" s="176"/>
      <c r="L69" s="177"/>
      <c r="M69" s="177"/>
      <c r="N69" s="177"/>
      <c r="O69" s="178"/>
      <c r="P69" s="178"/>
      <c r="Q69" s="48"/>
      <c r="R69" s="49"/>
      <c r="S69" s="48"/>
      <c r="T69" s="199"/>
      <c r="U69" s="199"/>
      <c r="V69" s="221"/>
      <c r="W69" s="221"/>
      <c r="X69" s="221"/>
      <c r="Y69" s="221"/>
      <c r="Z69" s="199"/>
      <c r="AA69" s="206"/>
      <c r="AB69" s="206"/>
    </row>
    <row r="70" spans="1:28" s="42" customFormat="1" x14ac:dyDescent="0.2">
      <c r="A70" s="35"/>
      <c r="B70" s="35"/>
      <c r="C70" s="36"/>
      <c r="D70" s="36"/>
      <c r="E70" s="36"/>
      <c r="F70" s="36"/>
      <c r="G70" s="36"/>
      <c r="H70" s="36"/>
      <c r="I70" s="176"/>
      <c r="J70" s="176"/>
      <c r="K70" s="176"/>
      <c r="L70" s="177"/>
      <c r="M70" s="177"/>
      <c r="N70" s="177"/>
      <c r="O70" s="178"/>
      <c r="P70" s="178"/>
      <c r="Q70" s="48"/>
      <c r="R70" s="49"/>
      <c r="S70" s="48"/>
      <c r="T70" s="199"/>
      <c r="U70" s="199"/>
      <c r="V70" s="221"/>
      <c r="W70" s="221"/>
      <c r="X70" s="221"/>
      <c r="Y70" s="221"/>
      <c r="Z70" s="199"/>
      <c r="AA70" s="206"/>
      <c r="AB70" s="206"/>
    </row>
    <row r="71" spans="1:28" s="42" customFormat="1" x14ac:dyDescent="0.2">
      <c r="A71" s="35"/>
      <c r="B71" s="35"/>
      <c r="C71" s="36"/>
      <c r="D71" s="36"/>
      <c r="E71" s="36"/>
      <c r="F71" s="36"/>
      <c r="G71" s="36"/>
      <c r="H71" s="36"/>
      <c r="I71" s="176"/>
      <c r="J71" s="176"/>
      <c r="K71" s="176"/>
      <c r="L71" s="177"/>
      <c r="M71" s="177"/>
      <c r="N71" s="177"/>
      <c r="O71" s="178"/>
      <c r="P71" s="178"/>
      <c r="Q71" s="48"/>
      <c r="R71" s="49"/>
      <c r="S71" s="48"/>
      <c r="T71" s="199"/>
      <c r="U71" s="199"/>
      <c r="V71" s="221"/>
      <c r="W71" s="221"/>
      <c r="X71" s="221"/>
      <c r="Y71" s="221"/>
      <c r="Z71" s="199"/>
      <c r="AA71" s="206"/>
      <c r="AB71" s="206"/>
    </row>
    <row r="72" spans="1:28" s="42" customFormat="1" x14ac:dyDescent="0.2">
      <c r="A72" s="35"/>
      <c r="B72" s="35"/>
      <c r="C72" s="36"/>
      <c r="D72" s="36"/>
      <c r="E72" s="36"/>
      <c r="F72" s="36"/>
      <c r="G72" s="36"/>
      <c r="H72" s="36"/>
      <c r="I72" s="176"/>
      <c r="J72" s="176"/>
      <c r="K72" s="176"/>
      <c r="L72" s="177"/>
      <c r="M72" s="177"/>
      <c r="N72" s="177"/>
      <c r="O72" s="178"/>
      <c r="P72" s="178"/>
      <c r="Q72" s="48"/>
      <c r="R72" s="49"/>
      <c r="S72" s="48"/>
      <c r="T72" s="199"/>
      <c r="U72" s="199"/>
      <c r="V72" s="221"/>
      <c r="W72" s="221"/>
      <c r="X72" s="221"/>
      <c r="Y72" s="221"/>
      <c r="Z72" s="199"/>
      <c r="AA72" s="206"/>
      <c r="AB72" s="206"/>
    </row>
    <row r="73" spans="1:28" s="42" customFormat="1" x14ac:dyDescent="0.2">
      <c r="A73" s="35"/>
      <c r="B73" s="35"/>
      <c r="C73" s="36"/>
      <c r="D73" s="36"/>
      <c r="E73" s="36"/>
      <c r="F73" s="36"/>
      <c r="G73" s="36"/>
      <c r="H73" s="36"/>
      <c r="I73" s="176"/>
      <c r="J73" s="176"/>
      <c r="K73" s="176"/>
      <c r="L73" s="177"/>
      <c r="M73" s="177"/>
      <c r="N73" s="177"/>
      <c r="O73" s="178"/>
      <c r="P73" s="178"/>
      <c r="Q73" s="48"/>
      <c r="R73" s="49"/>
      <c r="S73" s="48"/>
      <c r="T73" s="199"/>
      <c r="U73" s="199"/>
      <c r="V73" s="221"/>
      <c r="W73" s="221"/>
      <c r="X73" s="221"/>
      <c r="Y73" s="221"/>
      <c r="Z73" s="199"/>
      <c r="AA73" s="206"/>
      <c r="AB73" s="206"/>
    </row>
    <row r="74" spans="1:28" s="42" customFormat="1" x14ac:dyDescent="0.2">
      <c r="A74" s="35"/>
      <c r="B74" s="35"/>
      <c r="C74" s="36"/>
      <c r="D74" s="36"/>
      <c r="E74" s="36"/>
      <c r="F74" s="36"/>
      <c r="G74" s="36"/>
      <c r="H74" s="36"/>
      <c r="I74" s="176"/>
      <c r="J74" s="176"/>
      <c r="K74" s="176"/>
      <c r="L74" s="177"/>
      <c r="M74" s="177"/>
      <c r="N74" s="177"/>
      <c r="O74" s="178"/>
      <c r="P74" s="178"/>
      <c r="Q74" s="48"/>
      <c r="R74" s="49"/>
      <c r="S74" s="48"/>
      <c r="T74" s="199"/>
      <c r="U74" s="199"/>
      <c r="V74" s="221"/>
      <c r="W74" s="221"/>
      <c r="X74" s="221"/>
      <c r="Y74" s="221"/>
      <c r="Z74" s="199"/>
      <c r="AA74" s="206"/>
      <c r="AB74" s="206"/>
    </row>
    <row r="75" spans="1:28" s="42" customFormat="1" x14ac:dyDescent="0.2">
      <c r="A75" s="35"/>
      <c r="B75" s="35"/>
      <c r="C75" s="36"/>
      <c r="D75" s="36"/>
      <c r="E75" s="36"/>
      <c r="F75" s="36"/>
      <c r="G75" s="36"/>
      <c r="H75" s="36"/>
      <c r="I75" s="176"/>
      <c r="J75" s="176"/>
      <c r="K75" s="176"/>
      <c r="L75" s="177"/>
      <c r="M75" s="177"/>
      <c r="N75" s="177"/>
      <c r="O75" s="178"/>
      <c r="P75" s="178"/>
      <c r="Q75" s="48"/>
      <c r="R75" s="49"/>
      <c r="S75" s="48"/>
      <c r="T75" s="199"/>
      <c r="U75" s="199"/>
      <c r="V75" s="221"/>
      <c r="W75" s="221"/>
      <c r="X75" s="221"/>
      <c r="Y75" s="221"/>
      <c r="Z75" s="199"/>
      <c r="AA75" s="206"/>
      <c r="AB75" s="206"/>
    </row>
    <row r="76" spans="1:28" s="42" customFormat="1" x14ac:dyDescent="0.2">
      <c r="A76" s="35"/>
      <c r="B76" s="35"/>
      <c r="C76" s="36"/>
      <c r="D76" s="36"/>
      <c r="E76" s="36"/>
      <c r="F76" s="36"/>
      <c r="G76" s="36"/>
      <c r="H76" s="36"/>
      <c r="I76" s="176"/>
      <c r="J76" s="176"/>
      <c r="K76" s="176"/>
      <c r="L76" s="177"/>
      <c r="M76" s="177"/>
      <c r="N76" s="177"/>
      <c r="O76" s="178"/>
      <c r="P76" s="178"/>
      <c r="Q76" s="48"/>
      <c r="R76" s="49"/>
      <c r="S76" s="48"/>
      <c r="T76" s="199"/>
      <c r="U76" s="199"/>
      <c r="V76" s="221"/>
      <c r="W76" s="221"/>
      <c r="X76" s="221"/>
      <c r="Y76" s="221"/>
      <c r="Z76" s="199"/>
      <c r="AA76" s="206"/>
      <c r="AB76" s="206"/>
    </row>
    <row r="77" spans="1:28" s="42" customFormat="1" x14ac:dyDescent="0.2">
      <c r="A77" s="35"/>
      <c r="B77" s="35"/>
      <c r="C77" s="36"/>
      <c r="D77" s="36"/>
      <c r="E77" s="36"/>
      <c r="F77" s="36"/>
      <c r="G77" s="36"/>
      <c r="H77" s="36"/>
      <c r="I77" s="176"/>
      <c r="J77" s="176"/>
      <c r="K77" s="176"/>
      <c r="L77" s="177"/>
      <c r="M77" s="177"/>
      <c r="N77" s="177"/>
      <c r="O77" s="178"/>
      <c r="P77" s="178"/>
      <c r="Q77" s="48"/>
      <c r="R77" s="49"/>
      <c r="S77" s="48"/>
      <c r="T77" s="199"/>
      <c r="U77" s="199"/>
      <c r="V77" s="221"/>
      <c r="W77" s="221"/>
      <c r="X77" s="221"/>
      <c r="Y77" s="221"/>
      <c r="Z77" s="199"/>
      <c r="AA77" s="206"/>
      <c r="AB77" s="206"/>
    </row>
    <row r="78" spans="1:28" s="42" customFormat="1" x14ac:dyDescent="0.2">
      <c r="A78" s="35"/>
      <c r="B78" s="35"/>
      <c r="C78" s="36"/>
      <c r="D78" s="36"/>
      <c r="E78" s="36"/>
      <c r="F78" s="36"/>
      <c r="G78" s="36"/>
      <c r="H78" s="36"/>
      <c r="I78" s="176"/>
      <c r="J78" s="176"/>
      <c r="K78" s="176"/>
      <c r="L78" s="177"/>
      <c r="M78" s="177"/>
      <c r="N78" s="177"/>
      <c r="O78" s="178"/>
      <c r="P78" s="178"/>
      <c r="Q78" s="48"/>
      <c r="R78" s="49"/>
      <c r="S78" s="48"/>
      <c r="T78" s="199"/>
      <c r="U78" s="199"/>
      <c r="V78" s="221"/>
      <c r="W78" s="221"/>
      <c r="X78" s="221"/>
      <c r="Y78" s="221"/>
      <c r="Z78" s="199"/>
      <c r="AA78" s="206"/>
      <c r="AB78" s="206"/>
    </row>
    <row r="79" spans="1:28" s="42" customFormat="1" x14ac:dyDescent="0.2">
      <c r="A79" s="35"/>
      <c r="B79" s="35"/>
      <c r="C79" s="36"/>
      <c r="D79" s="36"/>
      <c r="E79" s="36"/>
      <c r="F79" s="36"/>
      <c r="G79" s="36"/>
      <c r="H79" s="36"/>
      <c r="I79" s="176"/>
      <c r="J79" s="176"/>
      <c r="K79" s="176"/>
      <c r="L79" s="177"/>
      <c r="M79" s="177"/>
      <c r="N79" s="177"/>
      <c r="O79" s="178"/>
      <c r="P79" s="178"/>
      <c r="Q79" s="48"/>
      <c r="R79" s="49"/>
      <c r="S79" s="48"/>
      <c r="T79" s="199"/>
      <c r="U79" s="199"/>
      <c r="V79" s="221"/>
      <c r="W79" s="221"/>
      <c r="X79" s="221"/>
      <c r="Y79" s="221"/>
      <c r="Z79" s="199"/>
      <c r="AA79" s="206"/>
      <c r="AB79" s="206"/>
    </row>
    <row r="80" spans="1:28" s="42" customFormat="1" x14ac:dyDescent="0.2">
      <c r="A80" s="35"/>
      <c r="B80" s="35"/>
      <c r="C80" s="36"/>
      <c r="D80" s="36"/>
      <c r="E80" s="36"/>
      <c r="F80" s="36"/>
      <c r="G80" s="36"/>
      <c r="H80" s="36"/>
      <c r="I80" s="176"/>
      <c r="J80" s="176"/>
      <c r="K80" s="176"/>
      <c r="L80" s="177"/>
      <c r="M80" s="177"/>
      <c r="N80" s="177"/>
      <c r="O80" s="178"/>
      <c r="P80" s="178"/>
      <c r="Q80" s="48"/>
      <c r="R80" s="49"/>
      <c r="S80" s="48"/>
      <c r="T80" s="199"/>
      <c r="U80" s="199"/>
      <c r="V80" s="221"/>
      <c r="W80" s="221"/>
      <c r="X80" s="221"/>
      <c r="Y80" s="221"/>
      <c r="Z80" s="199"/>
      <c r="AA80" s="206"/>
      <c r="AB80" s="206"/>
    </row>
    <row r="81" spans="1:28" s="42" customFormat="1" x14ac:dyDescent="0.2">
      <c r="A81" s="35"/>
      <c r="B81" s="35"/>
      <c r="C81" s="36"/>
      <c r="D81" s="36"/>
      <c r="E81" s="36"/>
      <c r="F81" s="36"/>
      <c r="G81" s="36"/>
      <c r="H81" s="36"/>
      <c r="I81" s="176"/>
      <c r="J81" s="176"/>
      <c r="K81" s="176"/>
      <c r="L81" s="177"/>
      <c r="M81" s="177"/>
      <c r="N81" s="177"/>
      <c r="O81" s="178"/>
      <c r="P81" s="178"/>
      <c r="Q81" s="48"/>
      <c r="R81" s="49"/>
      <c r="S81" s="48"/>
      <c r="T81" s="199"/>
      <c r="U81" s="199"/>
      <c r="V81" s="221"/>
      <c r="W81" s="221"/>
      <c r="X81" s="221"/>
      <c r="Y81" s="221"/>
      <c r="Z81" s="199"/>
      <c r="AA81" s="206"/>
      <c r="AB81" s="206"/>
    </row>
    <row r="82" spans="1:28" s="42" customFormat="1" x14ac:dyDescent="0.2">
      <c r="A82" s="35"/>
      <c r="B82" s="35"/>
      <c r="C82" s="36"/>
      <c r="D82" s="36"/>
      <c r="E82" s="36"/>
      <c r="F82" s="36"/>
      <c r="G82" s="36"/>
      <c r="H82" s="36"/>
      <c r="I82" s="176"/>
      <c r="J82" s="176"/>
      <c r="K82" s="176"/>
      <c r="L82" s="177"/>
      <c r="M82" s="177"/>
      <c r="N82" s="177"/>
      <c r="O82" s="178"/>
      <c r="P82" s="178"/>
      <c r="Q82" s="48"/>
      <c r="R82" s="49"/>
      <c r="S82" s="48"/>
      <c r="T82" s="199"/>
      <c r="U82" s="199"/>
      <c r="V82" s="221"/>
      <c r="W82" s="221"/>
      <c r="X82" s="221"/>
      <c r="Y82" s="221"/>
      <c r="Z82" s="199"/>
      <c r="AA82" s="206"/>
      <c r="AB82" s="206"/>
    </row>
    <row r="83" spans="1:28" s="42" customFormat="1" x14ac:dyDescent="0.2">
      <c r="A83" s="35"/>
      <c r="B83" s="35"/>
      <c r="C83" s="36"/>
      <c r="D83" s="36"/>
      <c r="E83" s="36"/>
      <c r="F83" s="36"/>
      <c r="G83" s="36"/>
      <c r="H83" s="36"/>
      <c r="I83" s="176"/>
      <c r="J83" s="176"/>
      <c r="K83" s="176"/>
      <c r="L83" s="177"/>
      <c r="M83" s="177"/>
      <c r="N83" s="177"/>
      <c r="O83" s="178"/>
      <c r="P83" s="178"/>
      <c r="Q83" s="48"/>
      <c r="R83" s="49"/>
      <c r="S83" s="48"/>
      <c r="T83" s="199"/>
      <c r="U83" s="199"/>
      <c r="V83" s="221"/>
      <c r="W83" s="221"/>
      <c r="X83" s="221"/>
      <c r="Y83" s="221"/>
      <c r="Z83" s="199"/>
      <c r="AA83" s="206"/>
      <c r="AB83" s="206"/>
    </row>
    <row r="84" spans="1:28" s="42" customFormat="1" x14ac:dyDescent="0.2">
      <c r="A84" s="35"/>
      <c r="B84" s="35"/>
      <c r="C84" s="36"/>
      <c r="D84" s="36"/>
      <c r="E84" s="36"/>
      <c r="F84" s="36"/>
      <c r="G84" s="36"/>
      <c r="H84" s="36"/>
      <c r="I84" s="176"/>
      <c r="J84" s="176"/>
      <c r="K84" s="176"/>
      <c r="L84" s="177"/>
      <c r="M84" s="177"/>
      <c r="N84" s="177"/>
      <c r="O84" s="178"/>
      <c r="P84" s="178"/>
      <c r="Q84" s="48"/>
      <c r="R84" s="49"/>
      <c r="S84" s="48"/>
      <c r="T84" s="199"/>
      <c r="U84" s="199"/>
      <c r="V84" s="221"/>
      <c r="W84" s="221"/>
      <c r="X84" s="221"/>
      <c r="Y84" s="221"/>
      <c r="Z84" s="199"/>
      <c r="AA84" s="206"/>
      <c r="AB84" s="206"/>
    </row>
    <row r="85" spans="1:28" s="42" customFormat="1" x14ac:dyDescent="0.2">
      <c r="A85" s="35"/>
      <c r="B85" s="35"/>
      <c r="C85" s="36"/>
      <c r="D85" s="36"/>
      <c r="E85" s="36"/>
      <c r="F85" s="36"/>
      <c r="G85" s="36"/>
      <c r="H85" s="36"/>
      <c r="I85" s="176"/>
      <c r="J85" s="176"/>
      <c r="K85" s="176"/>
      <c r="L85" s="177"/>
      <c r="M85" s="177"/>
      <c r="N85" s="177"/>
      <c r="O85" s="178"/>
      <c r="P85" s="178"/>
      <c r="Q85" s="48"/>
      <c r="R85" s="49"/>
      <c r="S85" s="48"/>
      <c r="T85" s="199"/>
      <c r="U85" s="199"/>
      <c r="V85" s="221"/>
      <c r="W85" s="221"/>
      <c r="X85" s="221"/>
      <c r="Y85" s="221"/>
      <c r="Z85" s="199"/>
      <c r="AA85" s="206"/>
      <c r="AB85" s="206"/>
    </row>
    <row r="86" spans="1:28" s="42" customFormat="1" x14ac:dyDescent="0.2">
      <c r="A86" s="35"/>
      <c r="B86" s="35"/>
      <c r="C86" s="36"/>
      <c r="D86" s="36"/>
      <c r="E86" s="36"/>
      <c r="F86" s="36"/>
      <c r="G86" s="36"/>
      <c r="H86" s="36"/>
      <c r="I86" s="176"/>
      <c r="J86" s="176"/>
      <c r="K86" s="176"/>
      <c r="L86" s="177"/>
      <c r="M86" s="177"/>
      <c r="N86" s="177"/>
      <c r="O86" s="178"/>
      <c r="P86" s="178"/>
      <c r="Q86" s="48"/>
      <c r="R86" s="49"/>
      <c r="S86" s="48"/>
      <c r="T86" s="199"/>
      <c r="U86" s="199"/>
      <c r="V86" s="221"/>
      <c r="W86" s="221"/>
      <c r="X86" s="221"/>
      <c r="Y86" s="221"/>
      <c r="Z86" s="199"/>
      <c r="AA86" s="206"/>
      <c r="AB86" s="206"/>
    </row>
    <row r="87" spans="1:28" s="42" customFormat="1" x14ac:dyDescent="0.2">
      <c r="A87" s="35"/>
      <c r="B87" s="35"/>
      <c r="C87" s="36"/>
      <c r="D87" s="36"/>
      <c r="E87" s="36"/>
      <c r="F87" s="36"/>
      <c r="G87" s="36"/>
      <c r="H87" s="36"/>
      <c r="I87" s="176"/>
      <c r="J87" s="176"/>
      <c r="K87" s="176"/>
      <c r="L87" s="177"/>
      <c r="M87" s="177"/>
      <c r="N87" s="177"/>
      <c r="O87" s="178"/>
      <c r="P87" s="178"/>
      <c r="Q87" s="48"/>
      <c r="R87" s="49"/>
      <c r="S87" s="48"/>
      <c r="T87" s="199"/>
      <c r="U87" s="199"/>
      <c r="V87" s="221"/>
      <c r="W87" s="221"/>
      <c r="X87" s="221"/>
      <c r="Y87" s="221"/>
      <c r="Z87" s="199"/>
      <c r="AA87" s="206"/>
      <c r="AB87" s="206"/>
    </row>
    <row r="88" spans="1:28" s="42" customFormat="1" x14ac:dyDescent="0.2">
      <c r="A88" s="35"/>
      <c r="B88" s="35"/>
      <c r="C88" s="36"/>
      <c r="D88" s="36"/>
      <c r="E88" s="36"/>
      <c r="F88" s="36"/>
      <c r="G88" s="36"/>
      <c r="H88" s="36"/>
      <c r="I88" s="176"/>
      <c r="J88" s="176"/>
      <c r="K88" s="176"/>
      <c r="L88" s="177"/>
      <c r="M88" s="177"/>
      <c r="N88" s="177"/>
      <c r="O88" s="178"/>
      <c r="P88" s="178"/>
      <c r="Q88" s="48"/>
      <c r="R88" s="49"/>
      <c r="S88" s="48"/>
      <c r="T88" s="199"/>
      <c r="U88" s="199"/>
      <c r="V88" s="221"/>
      <c r="W88" s="221"/>
      <c r="X88" s="221"/>
      <c r="Y88" s="221"/>
      <c r="Z88" s="199"/>
      <c r="AA88" s="206"/>
      <c r="AB88" s="206"/>
    </row>
    <row r="89" spans="1:28" s="42" customFormat="1" x14ac:dyDescent="0.2">
      <c r="A89" s="35"/>
      <c r="B89" s="35"/>
      <c r="C89" s="36"/>
      <c r="D89" s="36"/>
      <c r="E89" s="36"/>
      <c r="F89" s="36"/>
      <c r="G89" s="36"/>
      <c r="H89" s="36"/>
      <c r="I89" s="176"/>
      <c r="J89" s="176"/>
      <c r="K89" s="176"/>
      <c r="L89" s="177"/>
      <c r="M89" s="177"/>
      <c r="N89" s="177"/>
      <c r="O89" s="178"/>
      <c r="P89" s="178"/>
      <c r="Q89" s="48"/>
      <c r="R89" s="49"/>
      <c r="S89" s="48"/>
      <c r="T89" s="199"/>
      <c r="U89" s="199"/>
      <c r="V89" s="221"/>
      <c r="W89" s="221"/>
      <c r="X89" s="221"/>
      <c r="Y89" s="221"/>
      <c r="Z89" s="199"/>
      <c r="AA89" s="206"/>
      <c r="AB89" s="206"/>
    </row>
    <row r="90" spans="1:28" s="42" customFormat="1" x14ac:dyDescent="0.2">
      <c r="A90" s="35"/>
      <c r="B90" s="35"/>
      <c r="C90" s="36"/>
      <c r="D90" s="36"/>
      <c r="E90" s="36"/>
      <c r="F90" s="36"/>
      <c r="G90" s="36"/>
      <c r="H90" s="36"/>
      <c r="I90" s="176"/>
      <c r="J90" s="176"/>
      <c r="K90" s="176"/>
      <c r="L90" s="177"/>
      <c r="M90" s="177"/>
      <c r="N90" s="177"/>
      <c r="O90" s="178"/>
      <c r="P90" s="178"/>
      <c r="Q90" s="48"/>
      <c r="R90" s="49"/>
      <c r="S90" s="48"/>
      <c r="T90" s="199"/>
      <c r="U90" s="199"/>
      <c r="V90" s="221"/>
      <c r="W90" s="221"/>
      <c r="X90" s="221"/>
      <c r="Y90" s="221"/>
      <c r="Z90" s="199"/>
      <c r="AA90" s="206"/>
      <c r="AB90" s="206"/>
    </row>
    <row r="91" spans="1:28" s="42" customFormat="1" x14ac:dyDescent="0.2">
      <c r="A91" s="35"/>
      <c r="B91" s="35"/>
      <c r="C91" s="36"/>
      <c r="D91" s="36"/>
      <c r="E91" s="36"/>
      <c r="F91" s="36"/>
      <c r="G91" s="36"/>
      <c r="H91" s="36"/>
      <c r="I91" s="176"/>
      <c r="J91" s="176"/>
      <c r="K91" s="176"/>
      <c r="L91" s="177"/>
      <c r="M91" s="177"/>
      <c r="N91" s="177"/>
      <c r="O91" s="178"/>
      <c r="P91" s="178"/>
      <c r="Q91" s="48"/>
      <c r="R91" s="49"/>
      <c r="S91" s="48"/>
      <c r="T91" s="199"/>
      <c r="U91" s="199"/>
      <c r="V91" s="221"/>
      <c r="W91" s="221"/>
      <c r="X91" s="221"/>
      <c r="Y91" s="221"/>
      <c r="Z91" s="199"/>
      <c r="AA91" s="206"/>
      <c r="AB91" s="206"/>
    </row>
    <row r="92" spans="1:28" s="42" customFormat="1" x14ac:dyDescent="0.2">
      <c r="A92" s="35"/>
      <c r="B92" s="35"/>
      <c r="C92" s="36"/>
      <c r="D92" s="36"/>
      <c r="E92" s="36"/>
      <c r="F92" s="36"/>
      <c r="G92" s="36"/>
      <c r="H92" s="36"/>
      <c r="I92" s="176"/>
      <c r="J92" s="176"/>
      <c r="K92" s="176"/>
      <c r="L92" s="177"/>
      <c r="M92" s="177"/>
      <c r="N92" s="177"/>
      <c r="O92" s="178"/>
      <c r="P92" s="178"/>
      <c r="Q92" s="48"/>
      <c r="R92" s="49"/>
      <c r="S92" s="48"/>
      <c r="T92" s="199"/>
      <c r="U92" s="199"/>
      <c r="V92" s="221"/>
      <c r="W92" s="221"/>
      <c r="X92" s="221"/>
      <c r="Y92" s="221"/>
      <c r="Z92" s="199"/>
      <c r="AA92" s="206"/>
      <c r="AB92" s="206"/>
    </row>
    <row r="93" spans="1:28" s="42" customFormat="1" x14ac:dyDescent="0.2">
      <c r="A93" s="35"/>
      <c r="B93" s="35"/>
      <c r="C93" s="36"/>
      <c r="D93" s="36"/>
      <c r="E93" s="36"/>
      <c r="F93" s="36"/>
      <c r="G93" s="36"/>
      <c r="H93" s="36"/>
      <c r="I93" s="176"/>
      <c r="J93" s="176"/>
      <c r="K93" s="176"/>
      <c r="L93" s="177"/>
      <c r="M93" s="177"/>
      <c r="N93" s="177"/>
      <c r="O93" s="178"/>
      <c r="P93" s="178"/>
      <c r="Q93" s="48"/>
      <c r="R93" s="49"/>
      <c r="S93" s="48"/>
      <c r="T93" s="199"/>
      <c r="U93" s="199"/>
      <c r="V93" s="221"/>
      <c r="W93" s="221"/>
      <c r="X93" s="221"/>
      <c r="Y93" s="221"/>
      <c r="Z93" s="199"/>
      <c r="AA93" s="206"/>
      <c r="AB93" s="206"/>
    </row>
    <row r="94" spans="1:28" s="42" customFormat="1" x14ac:dyDescent="0.2">
      <c r="A94" s="35"/>
      <c r="B94" s="35"/>
      <c r="C94" s="36"/>
      <c r="D94" s="36"/>
      <c r="E94" s="36"/>
      <c r="F94" s="36"/>
      <c r="G94" s="36"/>
      <c r="H94" s="36"/>
      <c r="I94" s="176"/>
      <c r="J94" s="176"/>
      <c r="K94" s="176"/>
      <c r="L94" s="177"/>
      <c r="M94" s="177"/>
      <c r="N94" s="177"/>
      <c r="O94" s="178"/>
      <c r="P94" s="178"/>
      <c r="Q94" s="48"/>
      <c r="R94" s="49"/>
      <c r="S94" s="48"/>
      <c r="T94" s="199"/>
      <c r="U94" s="199"/>
      <c r="V94" s="221"/>
      <c r="W94" s="221"/>
      <c r="X94" s="221"/>
      <c r="Y94" s="221"/>
      <c r="Z94" s="199"/>
      <c r="AA94" s="206"/>
      <c r="AB94" s="206"/>
    </row>
    <row r="95" spans="1:28" s="42" customFormat="1" x14ac:dyDescent="0.2">
      <c r="A95" s="35"/>
      <c r="B95" s="35"/>
      <c r="C95" s="36"/>
      <c r="D95" s="36"/>
      <c r="E95" s="36"/>
      <c r="F95" s="36"/>
      <c r="G95" s="36"/>
      <c r="H95" s="36"/>
      <c r="I95" s="176"/>
      <c r="J95" s="176"/>
      <c r="K95" s="176"/>
      <c r="L95" s="177"/>
      <c r="M95" s="177"/>
      <c r="N95" s="177"/>
      <c r="O95" s="178"/>
      <c r="P95" s="178"/>
      <c r="Q95" s="48"/>
      <c r="R95" s="49"/>
      <c r="S95" s="48"/>
      <c r="T95" s="199"/>
      <c r="U95" s="199"/>
      <c r="V95" s="221"/>
      <c r="W95" s="221"/>
      <c r="X95" s="221"/>
      <c r="Y95" s="221"/>
      <c r="Z95" s="199"/>
      <c r="AA95" s="206"/>
      <c r="AB95" s="206"/>
    </row>
    <row r="96" spans="1:28" s="42" customFormat="1" x14ac:dyDescent="0.2">
      <c r="A96" s="35"/>
      <c r="B96" s="35"/>
      <c r="C96" s="36"/>
      <c r="D96" s="36"/>
      <c r="E96" s="36"/>
      <c r="F96" s="36"/>
      <c r="G96" s="36"/>
      <c r="H96" s="36"/>
      <c r="I96" s="176"/>
      <c r="J96" s="176"/>
      <c r="K96" s="176"/>
      <c r="L96" s="177"/>
      <c r="M96" s="177"/>
      <c r="N96" s="177"/>
      <c r="O96" s="178"/>
      <c r="P96" s="178"/>
      <c r="Q96" s="48"/>
      <c r="R96" s="49"/>
      <c r="S96" s="48"/>
      <c r="T96" s="199"/>
      <c r="U96" s="199"/>
      <c r="V96" s="221"/>
      <c r="W96" s="221"/>
      <c r="X96" s="221"/>
      <c r="Y96" s="221"/>
      <c r="Z96" s="199"/>
      <c r="AA96" s="206"/>
      <c r="AB96" s="206"/>
    </row>
    <row r="97" spans="1:28" s="42" customFormat="1" x14ac:dyDescent="0.2">
      <c r="A97" s="35"/>
      <c r="B97" s="35"/>
      <c r="C97" s="36"/>
      <c r="D97" s="36"/>
      <c r="E97" s="36"/>
      <c r="F97" s="36"/>
      <c r="G97" s="36"/>
      <c r="H97" s="36"/>
      <c r="I97" s="176"/>
      <c r="J97" s="176"/>
      <c r="K97" s="176"/>
      <c r="L97" s="177"/>
      <c r="M97" s="177"/>
      <c r="N97" s="177"/>
      <c r="O97" s="178"/>
      <c r="P97" s="178"/>
      <c r="Q97" s="48"/>
      <c r="R97" s="49"/>
      <c r="S97" s="48"/>
      <c r="T97" s="199"/>
      <c r="U97" s="199"/>
      <c r="V97" s="221"/>
      <c r="W97" s="221"/>
      <c r="X97" s="221"/>
      <c r="Y97" s="221"/>
      <c r="Z97" s="199"/>
      <c r="AA97" s="206"/>
      <c r="AB97" s="206"/>
    </row>
    <row r="98" spans="1:28" s="42" customFormat="1" x14ac:dyDescent="0.2">
      <c r="A98" s="35"/>
      <c r="B98" s="35"/>
      <c r="C98" s="36"/>
      <c r="D98" s="36"/>
      <c r="E98" s="36"/>
      <c r="F98" s="36"/>
      <c r="G98" s="36"/>
      <c r="H98" s="36"/>
      <c r="I98" s="176"/>
      <c r="J98" s="176"/>
      <c r="K98" s="176"/>
      <c r="L98" s="177"/>
      <c r="M98" s="177"/>
      <c r="N98" s="177"/>
      <c r="O98" s="178"/>
      <c r="P98" s="178"/>
      <c r="Q98" s="48"/>
      <c r="R98" s="49"/>
      <c r="S98" s="48"/>
      <c r="T98" s="199"/>
      <c r="U98" s="199"/>
      <c r="V98" s="221"/>
      <c r="W98" s="221"/>
      <c r="X98" s="221"/>
      <c r="Y98" s="221"/>
      <c r="Z98" s="199"/>
      <c r="AA98" s="206"/>
      <c r="AB98" s="206"/>
    </row>
    <row r="99" spans="1:28" s="42" customFormat="1" x14ac:dyDescent="0.2">
      <c r="A99" s="35"/>
      <c r="B99" s="35"/>
      <c r="C99" s="36"/>
      <c r="D99" s="36"/>
      <c r="E99" s="36"/>
      <c r="F99" s="36"/>
      <c r="G99" s="36"/>
      <c r="H99" s="36"/>
      <c r="I99" s="176"/>
      <c r="J99" s="176"/>
      <c r="K99" s="176"/>
      <c r="L99" s="177"/>
      <c r="M99" s="177"/>
      <c r="N99" s="177"/>
      <c r="O99" s="178"/>
      <c r="P99" s="178"/>
      <c r="Q99" s="48"/>
      <c r="R99" s="49"/>
      <c r="S99" s="48"/>
      <c r="T99" s="199"/>
      <c r="U99" s="199"/>
      <c r="V99" s="221"/>
      <c r="W99" s="221"/>
      <c r="X99" s="221"/>
      <c r="Y99" s="221"/>
      <c r="Z99" s="199"/>
      <c r="AA99" s="206"/>
      <c r="AB99" s="206"/>
    </row>
    <row r="100" spans="1:28" s="42" customFormat="1" x14ac:dyDescent="0.2">
      <c r="A100" s="35"/>
      <c r="B100" s="35"/>
      <c r="C100" s="36"/>
      <c r="D100" s="36"/>
      <c r="E100" s="36"/>
      <c r="F100" s="36"/>
      <c r="G100" s="36"/>
      <c r="H100" s="36"/>
      <c r="I100" s="176"/>
      <c r="J100" s="176"/>
      <c r="K100" s="176"/>
      <c r="L100" s="177"/>
      <c r="M100" s="177"/>
      <c r="N100" s="177"/>
      <c r="O100" s="178"/>
      <c r="P100" s="178"/>
      <c r="Q100" s="48"/>
      <c r="R100" s="49"/>
      <c r="S100" s="48"/>
      <c r="T100" s="199"/>
      <c r="U100" s="199"/>
      <c r="V100" s="221"/>
      <c r="W100" s="221"/>
      <c r="X100" s="221"/>
      <c r="Y100" s="221"/>
      <c r="Z100" s="199"/>
      <c r="AA100" s="206"/>
      <c r="AB100" s="206"/>
    </row>
    <row r="101" spans="1:28" s="42" customFormat="1" x14ac:dyDescent="0.2">
      <c r="A101" s="35"/>
      <c r="B101" s="35"/>
      <c r="C101" s="36"/>
      <c r="D101" s="36"/>
      <c r="E101" s="36"/>
      <c r="F101" s="36"/>
      <c r="G101" s="36"/>
      <c r="H101" s="36"/>
      <c r="I101" s="176"/>
      <c r="J101" s="176"/>
      <c r="K101" s="176"/>
      <c r="L101" s="177"/>
      <c r="M101" s="177"/>
      <c r="N101" s="177"/>
      <c r="O101" s="178"/>
      <c r="P101" s="178"/>
      <c r="Q101" s="48"/>
      <c r="R101" s="49"/>
      <c r="S101" s="48"/>
      <c r="T101" s="199"/>
      <c r="U101" s="199"/>
      <c r="V101" s="221"/>
      <c r="W101" s="221"/>
      <c r="X101" s="221"/>
      <c r="Y101" s="221"/>
      <c r="Z101" s="199"/>
      <c r="AA101" s="206"/>
      <c r="AB101" s="206"/>
    </row>
    <row r="102" spans="1:28" s="42" customFormat="1" x14ac:dyDescent="0.2">
      <c r="A102" s="35"/>
      <c r="B102" s="35"/>
      <c r="C102" s="36"/>
      <c r="D102" s="36"/>
      <c r="E102" s="36"/>
      <c r="F102" s="36"/>
      <c r="G102" s="36"/>
      <c r="H102" s="36"/>
      <c r="I102" s="176"/>
      <c r="J102" s="176"/>
      <c r="K102" s="176"/>
      <c r="L102" s="177"/>
      <c r="M102" s="177"/>
      <c r="N102" s="177"/>
      <c r="O102" s="178"/>
      <c r="P102" s="178"/>
      <c r="Q102" s="48"/>
      <c r="R102" s="49"/>
      <c r="S102" s="48"/>
      <c r="T102" s="199"/>
      <c r="U102" s="199"/>
      <c r="V102" s="221"/>
      <c r="W102" s="221"/>
      <c r="X102" s="221"/>
      <c r="Y102" s="221"/>
      <c r="Z102" s="199"/>
      <c r="AA102" s="206"/>
      <c r="AB102" s="206"/>
    </row>
    <row r="103" spans="1:28" s="42" customFormat="1" x14ac:dyDescent="0.2">
      <c r="A103" s="35"/>
      <c r="B103" s="35"/>
      <c r="C103" s="36"/>
      <c r="D103" s="36"/>
      <c r="E103" s="36"/>
      <c r="F103" s="36"/>
      <c r="G103" s="36"/>
      <c r="H103" s="36"/>
      <c r="I103" s="176"/>
      <c r="J103" s="176"/>
      <c r="K103" s="176"/>
      <c r="L103" s="177"/>
      <c r="M103" s="177"/>
      <c r="N103" s="177"/>
      <c r="O103" s="178"/>
      <c r="P103" s="178"/>
      <c r="Q103" s="48"/>
      <c r="R103" s="49"/>
      <c r="S103" s="48"/>
      <c r="T103" s="199"/>
      <c r="U103" s="199"/>
      <c r="V103" s="221"/>
      <c r="W103" s="221"/>
      <c r="X103" s="221"/>
      <c r="Y103" s="221"/>
      <c r="Z103" s="199"/>
      <c r="AA103" s="206"/>
      <c r="AB103" s="206"/>
    </row>
    <row r="104" spans="1:28" s="42" customFormat="1" x14ac:dyDescent="0.2">
      <c r="A104" s="35"/>
      <c r="B104" s="35"/>
      <c r="C104" s="36"/>
      <c r="D104" s="36"/>
      <c r="E104" s="36"/>
      <c r="F104" s="36"/>
      <c r="G104" s="36"/>
      <c r="H104" s="36"/>
      <c r="I104" s="176"/>
      <c r="J104" s="176"/>
      <c r="K104" s="176"/>
      <c r="L104" s="177"/>
      <c r="M104" s="177"/>
      <c r="N104" s="177"/>
      <c r="O104" s="178"/>
      <c r="P104" s="178"/>
      <c r="Q104" s="48"/>
      <c r="R104" s="49"/>
      <c r="S104" s="48"/>
      <c r="T104" s="199"/>
      <c r="U104" s="199"/>
      <c r="V104" s="221"/>
      <c r="W104" s="221"/>
      <c r="X104" s="221"/>
      <c r="Y104" s="221"/>
      <c r="Z104" s="199"/>
      <c r="AA104" s="206"/>
      <c r="AB104" s="206"/>
    </row>
    <row r="105" spans="1:28" s="42" customFormat="1" x14ac:dyDescent="0.2">
      <c r="A105" s="35"/>
      <c r="B105" s="35"/>
      <c r="C105" s="36"/>
      <c r="D105" s="36"/>
      <c r="E105" s="36"/>
      <c r="F105" s="36"/>
      <c r="G105" s="36"/>
      <c r="H105" s="36"/>
      <c r="I105" s="176"/>
      <c r="J105" s="176"/>
      <c r="K105" s="176"/>
      <c r="L105" s="177"/>
      <c r="M105" s="177"/>
      <c r="N105" s="177"/>
      <c r="O105" s="178"/>
      <c r="P105" s="178"/>
      <c r="Q105" s="48"/>
      <c r="R105" s="49"/>
      <c r="S105" s="48"/>
      <c r="T105" s="199"/>
      <c r="U105" s="199"/>
      <c r="V105" s="221"/>
      <c r="W105" s="221"/>
      <c r="X105" s="221"/>
      <c r="Y105" s="221"/>
      <c r="Z105" s="199"/>
      <c r="AA105" s="206"/>
      <c r="AB105" s="206"/>
    </row>
    <row r="106" spans="1:28" s="42" customFormat="1" x14ac:dyDescent="0.2">
      <c r="A106" s="35"/>
      <c r="B106" s="35"/>
      <c r="C106" s="36"/>
      <c r="D106" s="36"/>
      <c r="E106" s="36"/>
      <c r="F106" s="36"/>
      <c r="G106" s="36"/>
      <c r="H106" s="36"/>
      <c r="I106" s="176"/>
      <c r="J106" s="176"/>
      <c r="K106" s="176"/>
      <c r="L106" s="177"/>
      <c r="M106" s="177"/>
      <c r="N106" s="177"/>
      <c r="O106" s="178"/>
      <c r="P106" s="178"/>
      <c r="Q106" s="48"/>
      <c r="R106" s="49"/>
      <c r="S106" s="48"/>
      <c r="T106" s="199"/>
      <c r="U106" s="199"/>
      <c r="V106" s="221"/>
      <c r="W106" s="221"/>
      <c r="X106" s="221"/>
      <c r="Y106" s="221"/>
      <c r="Z106" s="199"/>
      <c r="AA106" s="206"/>
      <c r="AB106" s="206"/>
    </row>
    <row r="107" spans="1:28" s="42" customFormat="1" x14ac:dyDescent="0.2">
      <c r="A107" s="35"/>
      <c r="B107" s="35"/>
      <c r="C107" s="36"/>
      <c r="D107" s="36"/>
      <c r="E107" s="36"/>
      <c r="F107" s="36"/>
      <c r="G107" s="36"/>
      <c r="H107" s="36"/>
      <c r="I107" s="176"/>
      <c r="J107" s="176"/>
      <c r="K107" s="176"/>
      <c r="L107" s="177"/>
      <c r="M107" s="177"/>
      <c r="N107" s="177"/>
      <c r="O107" s="178"/>
      <c r="P107" s="178"/>
      <c r="Q107" s="48"/>
      <c r="R107" s="49"/>
      <c r="S107" s="48"/>
      <c r="T107" s="199"/>
      <c r="U107" s="199"/>
      <c r="V107" s="221"/>
      <c r="W107" s="221"/>
      <c r="X107" s="221"/>
      <c r="Y107" s="221"/>
      <c r="Z107" s="199"/>
      <c r="AA107" s="206"/>
      <c r="AB107" s="206"/>
    </row>
    <row r="108" spans="1:28" s="42" customFormat="1" x14ac:dyDescent="0.2">
      <c r="A108" s="35"/>
      <c r="B108" s="35"/>
      <c r="C108" s="36"/>
      <c r="D108" s="36"/>
      <c r="E108" s="36"/>
      <c r="F108" s="36"/>
      <c r="G108" s="36"/>
      <c r="H108" s="36"/>
      <c r="I108" s="176"/>
      <c r="J108" s="176"/>
      <c r="K108" s="176"/>
      <c r="L108" s="177"/>
      <c r="M108" s="177"/>
      <c r="N108" s="177"/>
      <c r="O108" s="178"/>
      <c r="P108" s="178"/>
      <c r="Q108" s="48"/>
      <c r="R108" s="49"/>
      <c r="S108" s="48"/>
      <c r="T108" s="199"/>
      <c r="U108" s="199"/>
      <c r="V108" s="221"/>
      <c r="W108" s="221"/>
      <c r="X108" s="221"/>
      <c r="Y108" s="221"/>
      <c r="Z108" s="199"/>
      <c r="AA108" s="206"/>
      <c r="AB108" s="206"/>
    </row>
    <row r="109" spans="1:28" s="42" customFormat="1" x14ac:dyDescent="0.2">
      <c r="A109" s="35"/>
      <c r="B109" s="35"/>
      <c r="C109" s="36"/>
      <c r="D109" s="36"/>
      <c r="E109" s="36"/>
      <c r="F109" s="36"/>
      <c r="G109" s="36"/>
      <c r="H109" s="36"/>
      <c r="I109" s="176"/>
      <c r="J109" s="176"/>
      <c r="K109" s="176"/>
      <c r="L109" s="177"/>
      <c r="M109" s="177"/>
      <c r="N109" s="177"/>
      <c r="O109" s="178"/>
      <c r="P109" s="178"/>
      <c r="Q109" s="48"/>
      <c r="R109" s="49"/>
      <c r="S109" s="48"/>
      <c r="T109" s="199"/>
      <c r="U109" s="199"/>
      <c r="V109" s="221"/>
      <c r="W109" s="221"/>
      <c r="X109" s="221"/>
      <c r="Y109" s="221"/>
      <c r="Z109" s="199"/>
      <c r="AA109" s="206"/>
      <c r="AB109" s="206"/>
    </row>
    <row r="110" spans="1:28" s="42" customFormat="1" x14ac:dyDescent="0.2">
      <c r="A110" s="35"/>
      <c r="B110" s="35"/>
      <c r="C110" s="36"/>
      <c r="D110" s="36"/>
      <c r="E110" s="36"/>
      <c r="F110" s="36"/>
      <c r="G110" s="36"/>
      <c r="H110" s="36"/>
      <c r="I110" s="176"/>
      <c r="J110" s="176"/>
      <c r="K110" s="176"/>
      <c r="L110" s="177"/>
      <c r="M110" s="177"/>
      <c r="N110" s="177"/>
      <c r="O110" s="178"/>
      <c r="P110" s="178"/>
      <c r="Q110" s="48"/>
      <c r="R110" s="49"/>
      <c r="S110" s="48"/>
      <c r="T110" s="199"/>
      <c r="U110" s="199"/>
      <c r="V110" s="221"/>
      <c r="W110" s="221"/>
      <c r="X110" s="221"/>
      <c r="Y110" s="221"/>
      <c r="Z110" s="199"/>
      <c r="AA110" s="206"/>
      <c r="AB110" s="206"/>
    </row>
    <row r="111" spans="1:28" s="42" customFormat="1" x14ac:dyDescent="0.2">
      <c r="A111" s="35"/>
      <c r="B111" s="35"/>
      <c r="C111" s="36"/>
      <c r="D111" s="36"/>
      <c r="E111" s="36"/>
      <c r="F111" s="36"/>
      <c r="G111" s="36"/>
      <c r="H111" s="36"/>
      <c r="I111" s="176"/>
      <c r="J111" s="176"/>
      <c r="K111" s="176"/>
      <c r="L111" s="177"/>
      <c r="M111" s="177"/>
      <c r="N111" s="177"/>
      <c r="O111" s="178"/>
      <c r="P111" s="178"/>
      <c r="Q111" s="48"/>
      <c r="R111" s="49"/>
      <c r="S111" s="48"/>
      <c r="T111" s="199"/>
      <c r="U111" s="199"/>
      <c r="V111" s="221"/>
      <c r="W111" s="221"/>
      <c r="X111" s="221"/>
      <c r="Y111" s="221"/>
      <c r="Z111" s="199"/>
      <c r="AA111" s="206"/>
      <c r="AB111" s="206"/>
    </row>
    <row r="112" spans="1:28" s="42" customFormat="1" x14ac:dyDescent="0.2">
      <c r="A112" s="35"/>
      <c r="B112" s="35"/>
      <c r="C112" s="36"/>
      <c r="D112" s="36"/>
      <c r="E112" s="36"/>
      <c r="F112" s="36"/>
      <c r="G112" s="36"/>
      <c r="H112" s="36"/>
      <c r="I112" s="176"/>
      <c r="J112" s="176"/>
      <c r="K112" s="176"/>
      <c r="L112" s="177"/>
      <c r="M112" s="177"/>
      <c r="N112" s="177"/>
      <c r="O112" s="178"/>
      <c r="P112" s="178"/>
      <c r="Q112" s="48"/>
      <c r="R112" s="49"/>
      <c r="S112" s="48"/>
      <c r="T112" s="199"/>
      <c r="U112" s="199"/>
      <c r="V112" s="221"/>
      <c r="W112" s="221"/>
      <c r="X112" s="221"/>
      <c r="Y112" s="221"/>
      <c r="Z112" s="199"/>
      <c r="AA112" s="206"/>
      <c r="AB112" s="206"/>
    </row>
    <row r="113" spans="1:28" s="42" customFormat="1" x14ac:dyDescent="0.2">
      <c r="A113" s="35"/>
      <c r="B113" s="35"/>
      <c r="C113" s="36"/>
      <c r="D113" s="36"/>
      <c r="E113" s="36"/>
      <c r="F113" s="36"/>
      <c r="G113" s="36"/>
      <c r="H113" s="36"/>
      <c r="I113" s="176"/>
      <c r="J113" s="176"/>
      <c r="K113" s="176"/>
      <c r="L113" s="177"/>
      <c r="M113" s="177"/>
      <c r="N113" s="177"/>
      <c r="O113" s="178"/>
      <c r="P113" s="178"/>
      <c r="Q113" s="48"/>
      <c r="R113" s="49"/>
      <c r="S113" s="48"/>
      <c r="T113" s="199"/>
      <c r="U113" s="199"/>
      <c r="V113" s="221"/>
      <c r="W113" s="221"/>
      <c r="X113" s="221"/>
      <c r="Y113" s="221"/>
      <c r="Z113" s="199"/>
      <c r="AA113" s="206"/>
      <c r="AB113" s="206"/>
    </row>
    <row r="114" spans="1:28" s="42" customFormat="1" x14ac:dyDescent="0.2">
      <c r="A114" s="35"/>
      <c r="B114" s="35"/>
      <c r="C114" s="36"/>
      <c r="D114" s="36"/>
      <c r="E114" s="36"/>
      <c r="F114" s="36"/>
      <c r="G114" s="36"/>
      <c r="H114" s="36"/>
      <c r="I114" s="176"/>
      <c r="J114" s="176"/>
      <c r="K114" s="176"/>
      <c r="L114" s="177"/>
      <c r="M114" s="177"/>
      <c r="N114" s="177"/>
      <c r="O114" s="178"/>
      <c r="P114" s="178"/>
      <c r="Q114" s="48"/>
      <c r="R114" s="49"/>
      <c r="S114" s="48"/>
      <c r="T114" s="199"/>
      <c r="U114" s="199"/>
      <c r="V114" s="221"/>
      <c r="W114" s="221"/>
      <c r="X114" s="221"/>
      <c r="Y114" s="221"/>
      <c r="Z114" s="199"/>
      <c r="AA114" s="206"/>
      <c r="AB114" s="206"/>
    </row>
    <row r="115" spans="1:28" s="42" customFormat="1" x14ac:dyDescent="0.2">
      <c r="A115" s="35"/>
      <c r="B115" s="35"/>
      <c r="C115" s="36"/>
      <c r="D115" s="36"/>
      <c r="E115" s="36"/>
      <c r="F115" s="36"/>
      <c r="G115" s="36"/>
      <c r="H115" s="36"/>
      <c r="I115" s="176"/>
      <c r="J115" s="176"/>
      <c r="K115" s="176"/>
      <c r="L115" s="177"/>
      <c r="M115" s="177"/>
      <c r="N115" s="177"/>
      <c r="O115" s="178"/>
      <c r="P115" s="178"/>
      <c r="Q115" s="48"/>
      <c r="R115" s="49"/>
      <c r="S115" s="48"/>
      <c r="T115" s="199"/>
      <c r="U115" s="199"/>
      <c r="V115" s="221"/>
      <c r="W115" s="221"/>
      <c r="X115" s="221"/>
      <c r="Y115" s="221"/>
      <c r="Z115" s="199"/>
      <c r="AA115" s="206"/>
      <c r="AB115" s="206"/>
    </row>
    <row r="116" spans="1:28" s="42" customFormat="1" x14ac:dyDescent="0.2">
      <c r="A116" s="35"/>
      <c r="B116" s="35"/>
      <c r="C116" s="36"/>
      <c r="D116" s="36"/>
      <c r="E116" s="36"/>
      <c r="F116" s="36"/>
      <c r="G116" s="36"/>
      <c r="H116" s="36"/>
      <c r="I116" s="176"/>
      <c r="J116" s="176"/>
      <c r="K116" s="176"/>
      <c r="L116" s="177"/>
      <c r="M116" s="177"/>
      <c r="N116" s="177"/>
      <c r="O116" s="178"/>
      <c r="P116" s="178"/>
      <c r="Q116" s="48"/>
      <c r="R116" s="49"/>
      <c r="S116" s="48"/>
      <c r="T116" s="199"/>
      <c r="U116" s="199"/>
      <c r="V116" s="221"/>
      <c r="W116" s="221"/>
      <c r="X116" s="221"/>
      <c r="Y116" s="221"/>
      <c r="Z116" s="199"/>
      <c r="AA116" s="206"/>
      <c r="AB116" s="206"/>
    </row>
    <row r="117" spans="1:28" s="42" customFormat="1" x14ac:dyDescent="0.2">
      <c r="A117" s="35"/>
      <c r="B117" s="35"/>
      <c r="C117" s="36"/>
      <c r="D117" s="36"/>
      <c r="E117" s="36"/>
      <c r="F117" s="36"/>
      <c r="G117" s="36"/>
      <c r="H117" s="36"/>
      <c r="I117" s="176"/>
      <c r="J117" s="176"/>
      <c r="K117" s="176"/>
      <c r="L117" s="177"/>
      <c r="M117" s="177"/>
      <c r="N117" s="177"/>
      <c r="O117" s="178"/>
      <c r="P117" s="178"/>
      <c r="Q117" s="48"/>
      <c r="R117" s="49"/>
      <c r="S117" s="48"/>
      <c r="T117" s="199"/>
      <c r="U117" s="199"/>
      <c r="V117" s="221"/>
      <c r="W117" s="221"/>
      <c r="X117" s="221"/>
      <c r="Y117" s="221"/>
      <c r="Z117" s="199"/>
      <c r="AA117" s="206"/>
      <c r="AB117" s="206"/>
    </row>
    <row r="118" spans="1:28" s="42" customFormat="1" x14ac:dyDescent="0.2">
      <c r="A118" s="35"/>
      <c r="B118" s="35"/>
      <c r="C118" s="36"/>
      <c r="D118" s="36"/>
      <c r="E118" s="36"/>
      <c r="F118" s="36"/>
      <c r="G118" s="36"/>
      <c r="H118" s="36"/>
      <c r="I118" s="176"/>
      <c r="J118" s="176"/>
      <c r="K118" s="176"/>
      <c r="L118" s="177"/>
      <c r="M118" s="177"/>
      <c r="N118" s="177"/>
      <c r="O118" s="178"/>
      <c r="P118" s="178"/>
      <c r="Q118" s="48"/>
      <c r="R118" s="49"/>
      <c r="S118" s="48"/>
      <c r="T118" s="199"/>
      <c r="U118" s="199"/>
      <c r="V118" s="221"/>
      <c r="W118" s="221"/>
      <c r="X118" s="221"/>
      <c r="Y118" s="221"/>
      <c r="Z118" s="199"/>
      <c r="AA118" s="206"/>
      <c r="AB118" s="206"/>
    </row>
    <row r="119" spans="1:28" s="42" customFormat="1" x14ac:dyDescent="0.2">
      <c r="A119" s="35"/>
      <c r="B119" s="35"/>
      <c r="C119" s="36"/>
      <c r="D119" s="36"/>
      <c r="E119" s="36"/>
      <c r="F119" s="36"/>
      <c r="G119" s="36"/>
      <c r="H119" s="36"/>
      <c r="I119" s="176"/>
      <c r="J119" s="176"/>
      <c r="K119" s="176"/>
      <c r="L119" s="177"/>
      <c r="M119" s="177"/>
      <c r="N119" s="177"/>
      <c r="O119" s="178"/>
      <c r="P119" s="178"/>
      <c r="Q119" s="48"/>
      <c r="R119" s="49"/>
      <c r="S119" s="48"/>
      <c r="T119" s="199"/>
      <c r="U119" s="199"/>
      <c r="V119" s="221"/>
      <c r="W119" s="221"/>
      <c r="X119" s="221"/>
      <c r="Y119" s="221"/>
      <c r="Z119" s="199"/>
      <c r="AA119" s="206"/>
      <c r="AB119" s="206"/>
    </row>
    <row r="120" spans="1:28" s="42" customFormat="1" x14ac:dyDescent="0.2">
      <c r="A120" s="35"/>
      <c r="B120" s="35"/>
      <c r="C120" s="36"/>
      <c r="D120" s="36"/>
      <c r="E120" s="36"/>
      <c r="F120" s="36"/>
      <c r="G120" s="36"/>
      <c r="H120" s="36"/>
      <c r="I120" s="176"/>
      <c r="J120" s="176"/>
      <c r="K120" s="176"/>
      <c r="L120" s="177"/>
      <c r="M120" s="177"/>
      <c r="N120" s="177"/>
      <c r="O120" s="178"/>
      <c r="P120" s="178"/>
      <c r="Q120" s="48"/>
      <c r="R120" s="49"/>
      <c r="S120" s="48"/>
      <c r="T120" s="199"/>
      <c r="U120" s="199"/>
      <c r="V120" s="221"/>
      <c r="W120" s="221"/>
      <c r="X120" s="221"/>
      <c r="Y120" s="221"/>
      <c r="Z120" s="199"/>
      <c r="AA120" s="206"/>
      <c r="AB120" s="206"/>
    </row>
    <row r="121" spans="1:28" s="42" customFormat="1" x14ac:dyDescent="0.2">
      <c r="A121" s="35"/>
      <c r="B121" s="35"/>
      <c r="C121" s="36"/>
      <c r="D121" s="36"/>
      <c r="E121" s="36"/>
      <c r="F121" s="36"/>
      <c r="G121" s="36"/>
      <c r="H121" s="36"/>
      <c r="I121" s="176"/>
      <c r="J121" s="176"/>
      <c r="K121" s="176"/>
      <c r="L121" s="177"/>
      <c r="M121" s="177"/>
      <c r="N121" s="177"/>
      <c r="O121" s="178"/>
      <c r="P121" s="178"/>
      <c r="Q121" s="48"/>
      <c r="R121" s="49"/>
      <c r="S121" s="48"/>
      <c r="T121" s="199"/>
      <c r="U121" s="199"/>
      <c r="V121" s="221"/>
      <c r="W121" s="221"/>
      <c r="X121" s="221"/>
      <c r="Y121" s="221"/>
      <c r="Z121" s="199"/>
      <c r="AA121" s="206"/>
      <c r="AB121" s="206"/>
    </row>
    <row r="122" spans="1:28" s="42" customFormat="1" x14ac:dyDescent="0.2">
      <c r="A122" s="35"/>
      <c r="B122" s="35"/>
      <c r="C122" s="36"/>
      <c r="D122" s="36"/>
      <c r="E122" s="36"/>
      <c r="F122" s="36"/>
      <c r="G122" s="36"/>
      <c r="H122" s="36"/>
      <c r="I122" s="176"/>
      <c r="J122" s="176"/>
      <c r="K122" s="176"/>
      <c r="L122" s="177"/>
      <c r="M122" s="177"/>
      <c r="N122" s="177"/>
      <c r="O122" s="178"/>
      <c r="P122" s="178"/>
      <c r="Q122" s="48"/>
      <c r="R122" s="49"/>
      <c r="S122" s="48"/>
      <c r="T122" s="199"/>
      <c r="U122" s="199"/>
      <c r="V122" s="221"/>
      <c r="W122" s="221"/>
      <c r="X122" s="221"/>
      <c r="Y122" s="221"/>
      <c r="Z122" s="199"/>
      <c r="AA122" s="206"/>
      <c r="AB122" s="206"/>
    </row>
    <row r="123" spans="1:28" s="42" customFormat="1" x14ac:dyDescent="0.2">
      <c r="A123" s="35"/>
      <c r="B123" s="35"/>
      <c r="C123" s="36"/>
      <c r="D123" s="36"/>
      <c r="E123" s="36"/>
      <c r="F123" s="36"/>
      <c r="G123" s="36"/>
      <c r="H123" s="36"/>
      <c r="I123" s="176"/>
      <c r="J123" s="176"/>
      <c r="K123" s="176"/>
      <c r="L123" s="177"/>
      <c r="M123" s="177"/>
      <c r="N123" s="177"/>
      <c r="O123" s="178"/>
      <c r="P123" s="178"/>
      <c r="Q123" s="48"/>
      <c r="R123" s="49"/>
      <c r="S123" s="48"/>
      <c r="T123" s="199"/>
      <c r="U123" s="199"/>
      <c r="V123" s="221"/>
      <c r="W123" s="221"/>
      <c r="X123" s="221"/>
      <c r="Y123" s="221"/>
      <c r="Z123" s="199"/>
      <c r="AA123" s="206"/>
      <c r="AB123" s="206"/>
    </row>
    <row r="124" spans="1:28" s="42" customFormat="1" x14ac:dyDescent="0.2">
      <c r="A124" s="35"/>
      <c r="B124" s="35"/>
      <c r="C124" s="36"/>
      <c r="D124" s="36"/>
      <c r="E124" s="36"/>
      <c r="F124" s="36"/>
      <c r="G124" s="36"/>
      <c r="H124" s="36"/>
      <c r="I124" s="176"/>
      <c r="J124" s="176"/>
      <c r="K124" s="176"/>
      <c r="L124" s="177"/>
      <c r="M124" s="177"/>
      <c r="N124" s="177"/>
      <c r="O124" s="178"/>
      <c r="P124" s="178"/>
      <c r="Q124" s="48"/>
      <c r="R124" s="49"/>
      <c r="S124" s="48"/>
      <c r="T124" s="199"/>
      <c r="U124" s="199"/>
      <c r="V124" s="221"/>
      <c r="W124" s="221"/>
      <c r="X124" s="221"/>
      <c r="Y124" s="221"/>
      <c r="Z124" s="199"/>
      <c r="AA124" s="206"/>
      <c r="AB124" s="206"/>
    </row>
    <row r="125" spans="1:28" s="42" customFormat="1" x14ac:dyDescent="0.2">
      <c r="A125" s="35"/>
      <c r="B125" s="35"/>
      <c r="C125" s="36"/>
      <c r="D125" s="36"/>
      <c r="E125" s="36"/>
      <c r="F125" s="36"/>
      <c r="G125" s="36"/>
      <c r="H125" s="36"/>
      <c r="I125" s="176"/>
      <c r="J125" s="176"/>
      <c r="K125" s="176"/>
      <c r="L125" s="177"/>
      <c r="M125" s="177"/>
      <c r="N125" s="177"/>
      <c r="O125" s="178"/>
      <c r="P125" s="178"/>
      <c r="Q125" s="48"/>
      <c r="R125" s="49"/>
      <c r="S125" s="48"/>
      <c r="T125" s="199"/>
      <c r="U125" s="199"/>
      <c r="V125" s="221"/>
      <c r="W125" s="221"/>
      <c r="X125" s="221"/>
      <c r="Y125" s="221"/>
      <c r="Z125" s="199"/>
      <c r="AA125" s="206"/>
      <c r="AB125" s="206"/>
    </row>
    <row r="126" spans="1:28" s="42" customFormat="1" x14ac:dyDescent="0.2">
      <c r="A126" s="35"/>
      <c r="B126" s="35"/>
      <c r="C126" s="36"/>
      <c r="D126" s="36"/>
      <c r="E126" s="36"/>
      <c r="F126" s="36"/>
      <c r="G126" s="36"/>
      <c r="H126" s="36"/>
      <c r="I126" s="176"/>
      <c r="J126" s="176"/>
      <c r="K126" s="176"/>
      <c r="L126" s="177"/>
      <c r="M126" s="177"/>
      <c r="N126" s="177"/>
      <c r="O126" s="178"/>
      <c r="P126" s="178"/>
      <c r="Q126" s="48"/>
      <c r="R126" s="49"/>
      <c r="S126" s="48"/>
      <c r="T126" s="199"/>
      <c r="U126" s="199"/>
      <c r="V126" s="221"/>
      <c r="W126" s="221"/>
      <c r="X126" s="221"/>
      <c r="Y126" s="221"/>
      <c r="Z126" s="199"/>
      <c r="AA126" s="206"/>
      <c r="AB126" s="206"/>
    </row>
    <row r="127" spans="1:28" s="42" customFormat="1" x14ac:dyDescent="0.2">
      <c r="A127" s="35"/>
      <c r="B127" s="35"/>
      <c r="C127" s="36"/>
      <c r="D127" s="36"/>
      <c r="E127" s="36"/>
      <c r="F127" s="36"/>
      <c r="G127" s="36"/>
      <c r="H127" s="36"/>
      <c r="I127" s="176"/>
      <c r="J127" s="176"/>
      <c r="K127" s="176"/>
      <c r="L127" s="177"/>
      <c r="M127" s="177"/>
      <c r="N127" s="177"/>
      <c r="O127" s="178"/>
      <c r="P127" s="178"/>
      <c r="Q127" s="48"/>
      <c r="R127" s="49"/>
      <c r="S127" s="48"/>
      <c r="T127" s="199"/>
      <c r="U127" s="199"/>
      <c r="V127" s="221"/>
      <c r="W127" s="221"/>
      <c r="X127" s="221"/>
      <c r="Y127" s="221"/>
      <c r="Z127" s="199"/>
      <c r="AA127" s="206"/>
      <c r="AB127" s="206"/>
    </row>
    <row r="128" spans="1:28" s="42" customFormat="1" x14ac:dyDescent="0.2">
      <c r="A128" s="35"/>
      <c r="B128" s="35"/>
      <c r="C128" s="36"/>
      <c r="D128" s="36"/>
      <c r="E128" s="36"/>
      <c r="F128" s="36"/>
      <c r="G128" s="36"/>
      <c r="H128" s="36"/>
      <c r="I128" s="176"/>
      <c r="J128" s="176"/>
      <c r="K128" s="176"/>
      <c r="L128" s="177"/>
      <c r="M128" s="177"/>
      <c r="N128" s="177"/>
      <c r="O128" s="178"/>
      <c r="P128" s="178"/>
      <c r="Q128" s="48"/>
      <c r="R128" s="49"/>
      <c r="S128" s="48"/>
      <c r="T128" s="199"/>
      <c r="U128" s="199"/>
      <c r="V128" s="221"/>
      <c r="W128" s="221"/>
      <c r="X128" s="221"/>
      <c r="Y128" s="221"/>
      <c r="Z128" s="199"/>
      <c r="AA128" s="206"/>
      <c r="AB128" s="206"/>
    </row>
    <row r="129" spans="1:28" s="42" customFormat="1" x14ac:dyDescent="0.2">
      <c r="A129" s="35"/>
      <c r="B129" s="35"/>
      <c r="C129" s="36"/>
      <c r="D129" s="36"/>
      <c r="E129" s="36"/>
      <c r="F129" s="36"/>
      <c r="G129" s="36"/>
      <c r="H129" s="36"/>
      <c r="I129" s="176"/>
      <c r="J129" s="176"/>
      <c r="K129" s="176"/>
      <c r="L129" s="177"/>
      <c r="M129" s="177"/>
      <c r="N129" s="177"/>
      <c r="O129" s="178"/>
      <c r="P129" s="178"/>
      <c r="Q129" s="48"/>
      <c r="R129" s="49"/>
      <c r="S129" s="48"/>
      <c r="T129" s="199"/>
      <c r="U129" s="199"/>
      <c r="V129" s="221"/>
      <c r="W129" s="221"/>
      <c r="X129" s="221"/>
      <c r="Y129" s="221"/>
      <c r="Z129" s="199"/>
      <c r="AA129" s="206"/>
      <c r="AB129" s="206"/>
    </row>
    <row r="130" spans="1:28" s="42" customFormat="1" x14ac:dyDescent="0.2">
      <c r="A130" s="35"/>
      <c r="B130" s="35"/>
      <c r="C130" s="36"/>
      <c r="D130" s="36"/>
      <c r="E130" s="36"/>
      <c r="F130" s="36"/>
      <c r="G130" s="36"/>
      <c r="H130" s="36"/>
      <c r="I130" s="176"/>
      <c r="J130" s="176"/>
      <c r="K130" s="176"/>
      <c r="L130" s="177"/>
      <c r="M130" s="177"/>
      <c r="N130" s="177"/>
      <c r="O130" s="178"/>
      <c r="P130" s="178"/>
      <c r="Q130" s="48"/>
      <c r="R130" s="49"/>
      <c r="S130" s="48"/>
      <c r="T130" s="199"/>
      <c r="U130" s="199"/>
      <c r="V130" s="221"/>
      <c r="W130" s="221"/>
      <c r="X130" s="221"/>
      <c r="Y130" s="221"/>
      <c r="Z130" s="199"/>
      <c r="AA130" s="206"/>
      <c r="AB130" s="206"/>
    </row>
    <row r="131" spans="1:28" s="42" customFormat="1" x14ac:dyDescent="0.2">
      <c r="A131" s="35"/>
      <c r="B131" s="35"/>
      <c r="C131" s="36"/>
      <c r="D131" s="36"/>
      <c r="E131" s="36"/>
      <c r="F131" s="36"/>
      <c r="G131" s="36"/>
      <c r="H131" s="36"/>
      <c r="I131" s="176"/>
      <c r="J131" s="176"/>
      <c r="K131" s="176"/>
      <c r="L131" s="177"/>
      <c r="M131" s="177"/>
      <c r="N131" s="177"/>
      <c r="O131" s="178"/>
      <c r="P131" s="178"/>
      <c r="Q131" s="48"/>
      <c r="R131" s="49"/>
      <c r="S131" s="48"/>
      <c r="T131" s="199"/>
      <c r="U131" s="199"/>
      <c r="V131" s="221"/>
      <c r="W131" s="221"/>
      <c r="X131" s="221"/>
      <c r="Y131" s="221"/>
      <c r="Z131" s="199"/>
      <c r="AA131" s="206"/>
      <c r="AB131" s="206"/>
    </row>
    <row r="132" spans="1:28" s="42" customFormat="1" x14ac:dyDescent="0.2">
      <c r="A132" s="35"/>
      <c r="B132" s="35"/>
      <c r="C132" s="36"/>
      <c r="D132" s="36"/>
      <c r="E132" s="36"/>
      <c r="F132" s="36"/>
      <c r="G132" s="36"/>
      <c r="H132" s="36"/>
      <c r="I132" s="176"/>
      <c r="J132" s="176"/>
      <c r="K132" s="176"/>
      <c r="L132" s="177"/>
      <c r="M132" s="177"/>
      <c r="N132" s="177"/>
      <c r="O132" s="178"/>
      <c r="P132" s="178"/>
      <c r="Q132" s="48"/>
      <c r="R132" s="49"/>
      <c r="S132" s="48"/>
      <c r="T132" s="199"/>
      <c r="U132" s="199"/>
      <c r="V132" s="221"/>
      <c r="W132" s="221"/>
      <c r="X132" s="221"/>
      <c r="Y132" s="221"/>
      <c r="Z132" s="199"/>
      <c r="AA132" s="206"/>
      <c r="AB132" s="206"/>
    </row>
    <row r="133" spans="1:28" s="42" customFormat="1" x14ac:dyDescent="0.2">
      <c r="A133" s="35"/>
      <c r="B133" s="35"/>
      <c r="C133" s="36"/>
      <c r="D133" s="36"/>
      <c r="E133" s="36"/>
      <c r="F133" s="36"/>
      <c r="G133" s="36"/>
      <c r="H133" s="36"/>
      <c r="I133" s="176"/>
      <c r="J133" s="176"/>
      <c r="K133" s="176"/>
      <c r="L133" s="177"/>
      <c r="M133" s="177"/>
      <c r="N133" s="177"/>
      <c r="O133" s="178"/>
      <c r="P133" s="178"/>
      <c r="Q133" s="48"/>
      <c r="R133" s="49"/>
      <c r="S133" s="48"/>
      <c r="T133" s="199"/>
      <c r="U133" s="199"/>
      <c r="V133" s="221"/>
      <c r="W133" s="221"/>
      <c r="X133" s="221"/>
      <c r="Y133" s="221"/>
      <c r="Z133" s="199"/>
      <c r="AA133" s="206"/>
      <c r="AB133" s="206"/>
    </row>
    <row r="134" spans="1:28" s="42" customFormat="1" x14ac:dyDescent="0.2">
      <c r="A134" s="35"/>
      <c r="B134" s="35"/>
      <c r="C134" s="36"/>
      <c r="D134" s="36"/>
      <c r="E134" s="36"/>
      <c r="F134" s="36"/>
      <c r="G134" s="36"/>
      <c r="H134" s="36"/>
      <c r="I134" s="176"/>
      <c r="J134" s="176"/>
      <c r="K134" s="176"/>
      <c r="L134" s="177"/>
      <c r="M134" s="177"/>
      <c r="N134" s="177"/>
      <c r="O134" s="178"/>
      <c r="P134" s="178"/>
      <c r="Q134" s="48"/>
      <c r="R134" s="49"/>
      <c r="S134" s="48"/>
      <c r="T134" s="199"/>
      <c r="U134" s="199"/>
      <c r="V134" s="221"/>
      <c r="W134" s="221"/>
      <c r="X134" s="221"/>
      <c r="Y134" s="221"/>
      <c r="Z134" s="199"/>
      <c r="AA134" s="206"/>
      <c r="AB134" s="206"/>
    </row>
    <row r="135" spans="1:28" s="42" customFormat="1" x14ac:dyDescent="0.2">
      <c r="A135" s="35"/>
      <c r="B135" s="35"/>
      <c r="C135" s="36"/>
      <c r="D135" s="36"/>
      <c r="E135" s="36"/>
      <c r="F135" s="36"/>
      <c r="G135" s="36"/>
      <c r="H135" s="36"/>
      <c r="I135" s="176"/>
      <c r="J135" s="176"/>
      <c r="K135" s="176"/>
      <c r="L135" s="177"/>
      <c r="M135" s="177"/>
      <c r="N135" s="177"/>
      <c r="O135" s="178"/>
      <c r="P135" s="178"/>
      <c r="Q135" s="48"/>
      <c r="R135" s="49"/>
      <c r="S135" s="48"/>
      <c r="T135" s="199"/>
      <c r="U135" s="199"/>
      <c r="V135" s="221"/>
      <c r="W135" s="221"/>
      <c r="X135" s="221"/>
      <c r="Y135" s="221"/>
      <c r="Z135" s="199"/>
      <c r="AA135" s="206"/>
      <c r="AB135" s="206"/>
    </row>
    <row r="136" spans="1:28" s="42" customFormat="1" x14ac:dyDescent="0.2">
      <c r="A136" s="35"/>
      <c r="B136" s="35"/>
      <c r="C136" s="36"/>
      <c r="D136" s="36"/>
      <c r="E136" s="36"/>
      <c r="F136" s="36"/>
      <c r="G136" s="36"/>
      <c r="H136" s="36"/>
      <c r="I136" s="176"/>
      <c r="J136" s="176"/>
      <c r="K136" s="176"/>
      <c r="L136" s="177"/>
      <c r="M136" s="177"/>
      <c r="N136" s="177"/>
      <c r="O136" s="178"/>
      <c r="P136" s="178"/>
      <c r="Q136" s="48"/>
      <c r="R136" s="49"/>
      <c r="S136" s="48"/>
      <c r="T136" s="199"/>
      <c r="U136" s="199"/>
      <c r="V136" s="221"/>
      <c r="W136" s="221"/>
      <c r="X136" s="221"/>
      <c r="Y136" s="221"/>
      <c r="Z136" s="199"/>
      <c r="AA136" s="206"/>
      <c r="AB136" s="206"/>
    </row>
    <row r="137" spans="1:28" s="42" customFormat="1" x14ac:dyDescent="0.2">
      <c r="A137" s="35"/>
      <c r="B137" s="35"/>
      <c r="C137" s="36"/>
      <c r="D137" s="36"/>
      <c r="E137" s="36"/>
      <c r="F137" s="36"/>
      <c r="G137" s="36"/>
      <c r="H137" s="36"/>
      <c r="I137" s="176"/>
      <c r="J137" s="176"/>
      <c r="K137" s="176"/>
      <c r="L137" s="177"/>
      <c r="M137" s="177"/>
      <c r="N137" s="177"/>
      <c r="O137" s="178"/>
      <c r="P137" s="178"/>
      <c r="Q137" s="48"/>
      <c r="R137" s="49"/>
      <c r="S137" s="48"/>
      <c r="T137" s="199"/>
      <c r="U137" s="199"/>
      <c r="V137" s="221"/>
      <c r="W137" s="221"/>
      <c r="X137" s="221"/>
      <c r="Y137" s="221"/>
      <c r="Z137" s="199"/>
      <c r="AA137" s="206"/>
      <c r="AB137" s="206"/>
    </row>
    <row r="138" spans="1:28" s="42" customFormat="1" x14ac:dyDescent="0.2">
      <c r="A138" s="35"/>
      <c r="B138" s="35"/>
      <c r="C138" s="36"/>
      <c r="D138" s="36"/>
      <c r="E138" s="36"/>
      <c r="F138" s="36"/>
      <c r="G138" s="36"/>
      <c r="H138" s="36"/>
      <c r="I138" s="176"/>
      <c r="J138" s="176"/>
      <c r="K138" s="176"/>
      <c r="L138" s="177"/>
      <c r="M138" s="177"/>
      <c r="N138" s="177"/>
      <c r="O138" s="178"/>
      <c r="P138" s="178"/>
      <c r="Q138" s="48"/>
      <c r="R138" s="49"/>
      <c r="S138" s="48"/>
      <c r="T138" s="199"/>
      <c r="U138" s="199"/>
      <c r="V138" s="221"/>
      <c r="W138" s="221"/>
      <c r="X138" s="221"/>
      <c r="Y138" s="221"/>
      <c r="Z138" s="199"/>
      <c r="AA138" s="206"/>
      <c r="AB138" s="206"/>
    </row>
    <row r="139" spans="1:28" s="42" customFormat="1" x14ac:dyDescent="0.2">
      <c r="A139" s="35"/>
      <c r="B139" s="35"/>
      <c r="C139" s="36"/>
      <c r="D139" s="36"/>
      <c r="E139" s="36"/>
      <c r="F139" s="36"/>
      <c r="G139" s="36"/>
      <c r="H139" s="36"/>
      <c r="I139" s="176"/>
      <c r="J139" s="176"/>
      <c r="K139" s="176"/>
      <c r="L139" s="177"/>
      <c r="M139" s="177"/>
      <c r="N139" s="177"/>
      <c r="O139" s="178"/>
      <c r="P139" s="178"/>
      <c r="Q139" s="48"/>
      <c r="R139" s="49"/>
      <c r="S139" s="48"/>
      <c r="T139" s="199"/>
      <c r="U139" s="199"/>
      <c r="V139" s="221"/>
      <c r="W139" s="221"/>
      <c r="X139" s="221"/>
      <c r="Y139" s="221"/>
      <c r="Z139" s="199"/>
      <c r="AA139" s="206"/>
      <c r="AB139" s="206"/>
    </row>
    <row r="140" spans="1:28" s="42" customFormat="1" x14ac:dyDescent="0.2">
      <c r="A140" s="35"/>
      <c r="B140" s="35"/>
      <c r="C140" s="36"/>
      <c r="D140" s="36"/>
      <c r="E140" s="36"/>
      <c r="F140" s="36"/>
      <c r="G140" s="36"/>
      <c r="H140" s="36"/>
      <c r="I140" s="176"/>
      <c r="J140" s="176"/>
      <c r="K140" s="176"/>
      <c r="L140" s="177"/>
      <c r="M140" s="177"/>
      <c r="N140" s="177"/>
      <c r="O140" s="178"/>
      <c r="P140" s="178"/>
      <c r="Q140" s="48"/>
      <c r="R140" s="49"/>
      <c r="S140" s="48"/>
      <c r="T140" s="199"/>
      <c r="U140" s="199"/>
      <c r="V140" s="221"/>
      <c r="W140" s="221"/>
      <c r="X140" s="221"/>
      <c r="Y140" s="221"/>
      <c r="Z140" s="199"/>
      <c r="AA140" s="206"/>
      <c r="AB140" s="206"/>
    </row>
    <row r="141" spans="1:28" s="42" customFormat="1" x14ac:dyDescent="0.2">
      <c r="A141" s="35"/>
      <c r="B141" s="35"/>
      <c r="C141" s="36"/>
      <c r="D141" s="36"/>
      <c r="E141" s="36"/>
      <c r="F141" s="36"/>
      <c r="G141" s="36"/>
      <c r="H141" s="36"/>
      <c r="I141" s="176"/>
      <c r="J141" s="176"/>
      <c r="K141" s="176"/>
      <c r="L141" s="177"/>
      <c r="M141" s="177"/>
      <c r="N141" s="177"/>
      <c r="O141" s="178"/>
      <c r="P141" s="178"/>
      <c r="Q141" s="48"/>
      <c r="R141" s="49"/>
      <c r="S141" s="48"/>
      <c r="T141" s="199"/>
      <c r="U141" s="199"/>
      <c r="V141" s="221"/>
      <c r="W141" s="221"/>
      <c r="X141" s="221"/>
      <c r="Y141" s="221"/>
      <c r="Z141" s="199"/>
      <c r="AA141" s="206"/>
      <c r="AB141" s="206"/>
    </row>
    <row r="142" spans="1:28" s="42" customFormat="1" x14ac:dyDescent="0.2">
      <c r="A142" s="35"/>
      <c r="B142" s="35"/>
      <c r="C142" s="36"/>
      <c r="D142" s="36"/>
      <c r="E142" s="36"/>
      <c r="F142" s="36"/>
      <c r="G142" s="36"/>
      <c r="H142" s="36"/>
      <c r="I142" s="176"/>
      <c r="J142" s="176"/>
      <c r="K142" s="176"/>
      <c r="L142" s="177"/>
      <c r="M142" s="177"/>
      <c r="N142" s="177"/>
      <c r="O142" s="178"/>
      <c r="P142" s="178"/>
      <c r="Q142" s="48"/>
      <c r="R142" s="49"/>
      <c r="S142" s="48"/>
      <c r="T142" s="199"/>
      <c r="U142" s="199"/>
      <c r="V142" s="221"/>
      <c r="W142" s="221"/>
      <c r="X142" s="221"/>
      <c r="Y142" s="221"/>
      <c r="Z142" s="199"/>
      <c r="AA142" s="206"/>
      <c r="AB142" s="206"/>
    </row>
    <row r="143" spans="1:28" s="42" customFormat="1" x14ac:dyDescent="0.2">
      <c r="A143" s="35"/>
      <c r="B143" s="35"/>
      <c r="C143" s="36"/>
      <c r="D143" s="36"/>
      <c r="E143" s="36"/>
      <c r="F143" s="36"/>
      <c r="G143" s="36"/>
      <c r="H143" s="36"/>
      <c r="I143" s="176"/>
      <c r="J143" s="176"/>
      <c r="K143" s="176"/>
      <c r="L143" s="177"/>
      <c r="M143" s="177"/>
      <c r="N143" s="177"/>
      <c r="O143" s="178"/>
      <c r="P143" s="178"/>
      <c r="Q143" s="48"/>
      <c r="R143" s="49"/>
      <c r="S143" s="48"/>
      <c r="T143" s="199"/>
      <c r="U143" s="199"/>
      <c r="V143" s="221"/>
      <c r="W143" s="221"/>
      <c r="X143" s="221"/>
      <c r="Y143" s="221"/>
      <c r="Z143" s="199"/>
      <c r="AA143" s="206"/>
      <c r="AB143" s="206"/>
    </row>
    <row r="144" spans="1:28" s="42" customFormat="1" x14ac:dyDescent="0.2">
      <c r="A144" s="35"/>
      <c r="B144" s="35"/>
      <c r="C144" s="36"/>
      <c r="D144" s="36"/>
      <c r="E144" s="36"/>
      <c r="F144" s="36"/>
      <c r="G144" s="36"/>
      <c r="H144" s="36"/>
      <c r="I144" s="176"/>
      <c r="J144" s="176"/>
      <c r="K144" s="176"/>
      <c r="L144" s="177"/>
      <c r="M144" s="177"/>
      <c r="N144" s="177"/>
      <c r="O144" s="178"/>
      <c r="P144" s="178"/>
      <c r="Q144" s="48"/>
      <c r="R144" s="49"/>
      <c r="S144" s="48"/>
      <c r="T144" s="199"/>
      <c r="U144" s="199"/>
      <c r="V144" s="221"/>
      <c r="W144" s="221"/>
      <c r="X144" s="221"/>
      <c r="Y144" s="221"/>
      <c r="Z144" s="199"/>
      <c r="AA144" s="206"/>
      <c r="AB144" s="206"/>
    </row>
    <row r="145" spans="1:28" s="42" customFormat="1" x14ac:dyDescent="0.2">
      <c r="A145" s="35"/>
      <c r="B145" s="35"/>
      <c r="C145" s="36"/>
      <c r="D145" s="36"/>
      <c r="E145" s="36"/>
      <c r="F145" s="36"/>
      <c r="G145" s="36"/>
      <c r="H145" s="36"/>
      <c r="I145" s="176"/>
      <c r="J145" s="176"/>
      <c r="K145" s="176"/>
      <c r="L145" s="177"/>
      <c r="M145" s="177"/>
      <c r="N145" s="177"/>
      <c r="O145" s="178"/>
      <c r="P145" s="178"/>
      <c r="Q145" s="48"/>
      <c r="R145" s="49"/>
      <c r="S145" s="48"/>
      <c r="T145" s="199"/>
      <c r="U145" s="199"/>
      <c r="V145" s="221"/>
      <c r="W145" s="221"/>
      <c r="X145" s="221"/>
      <c r="Y145" s="221"/>
      <c r="Z145" s="199"/>
      <c r="AA145" s="206"/>
      <c r="AB145" s="206"/>
    </row>
    <row r="146" spans="1:28" s="42" customFormat="1" x14ac:dyDescent="0.2">
      <c r="A146" s="35"/>
      <c r="B146" s="35"/>
      <c r="C146" s="36"/>
      <c r="D146" s="36"/>
      <c r="E146" s="36"/>
      <c r="F146" s="36"/>
      <c r="G146" s="36"/>
      <c r="H146" s="36"/>
      <c r="I146" s="176"/>
      <c r="J146" s="176"/>
      <c r="K146" s="176"/>
      <c r="L146" s="177"/>
      <c r="M146" s="177"/>
      <c r="N146" s="177"/>
      <c r="O146" s="178"/>
      <c r="P146" s="178"/>
      <c r="Q146" s="48"/>
      <c r="R146" s="49"/>
      <c r="S146" s="48"/>
      <c r="T146" s="199"/>
      <c r="U146" s="199"/>
      <c r="V146" s="221"/>
      <c r="W146" s="221"/>
      <c r="X146" s="221"/>
      <c r="Y146" s="221"/>
      <c r="Z146" s="199"/>
      <c r="AA146" s="206"/>
      <c r="AB146" s="206"/>
    </row>
    <row r="147" spans="1:28" s="42" customFormat="1" x14ac:dyDescent="0.2">
      <c r="A147" s="35"/>
      <c r="B147" s="35"/>
      <c r="C147" s="36"/>
      <c r="D147" s="36"/>
      <c r="E147" s="36"/>
      <c r="F147" s="36"/>
      <c r="G147" s="36"/>
      <c r="H147" s="36"/>
      <c r="I147" s="176"/>
      <c r="J147" s="176"/>
      <c r="K147" s="176"/>
      <c r="L147" s="177"/>
      <c r="M147" s="177"/>
      <c r="N147" s="177"/>
      <c r="O147" s="178"/>
      <c r="P147" s="178"/>
      <c r="Q147" s="48"/>
      <c r="R147" s="49"/>
      <c r="S147" s="48"/>
      <c r="T147" s="199"/>
      <c r="U147" s="199"/>
      <c r="V147" s="221"/>
      <c r="W147" s="221"/>
      <c r="X147" s="221"/>
      <c r="Y147" s="221"/>
      <c r="Z147" s="199"/>
      <c r="AA147" s="206"/>
      <c r="AB147" s="206"/>
    </row>
    <row r="148" spans="1:28" s="42" customFormat="1" x14ac:dyDescent="0.2">
      <c r="A148" s="35"/>
      <c r="B148" s="35"/>
      <c r="C148" s="36"/>
      <c r="D148" s="36"/>
      <c r="E148" s="36"/>
      <c r="F148" s="36"/>
      <c r="G148" s="36"/>
      <c r="H148" s="36"/>
      <c r="I148" s="176"/>
      <c r="J148" s="176"/>
      <c r="K148" s="176"/>
      <c r="L148" s="177"/>
      <c r="M148" s="177"/>
      <c r="N148" s="177"/>
      <c r="O148" s="178"/>
      <c r="P148" s="178"/>
      <c r="Q148" s="48"/>
      <c r="R148" s="49"/>
      <c r="S148" s="48"/>
      <c r="T148" s="199"/>
      <c r="U148" s="199"/>
      <c r="V148" s="221"/>
      <c r="W148" s="221"/>
      <c r="X148" s="221"/>
      <c r="Y148" s="221"/>
      <c r="Z148" s="199"/>
      <c r="AA148" s="206"/>
      <c r="AB148" s="206"/>
    </row>
    <row r="149" spans="1:28" s="42" customFormat="1" x14ac:dyDescent="0.2">
      <c r="A149" s="35"/>
      <c r="B149" s="35"/>
      <c r="C149" s="36"/>
      <c r="D149" s="36"/>
      <c r="E149" s="36"/>
      <c r="F149" s="36"/>
      <c r="G149" s="36"/>
      <c r="H149" s="36"/>
      <c r="I149" s="176"/>
      <c r="J149" s="176"/>
      <c r="K149" s="176"/>
      <c r="L149" s="177"/>
      <c r="M149" s="177"/>
      <c r="N149" s="177"/>
      <c r="O149" s="178"/>
      <c r="P149" s="178"/>
      <c r="Q149" s="48"/>
      <c r="R149" s="49"/>
      <c r="S149" s="48"/>
      <c r="T149" s="199"/>
      <c r="U149" s="199"/>
      <c r="V149" s="221"/>
      <c r="W149" s="221"/>
      <c r="X149" s="221"/>
      <c r="Y149" s="221"/>
      <c r="Z149" s="199"/>
      <c r="AA149" s="206"/>
      <c r="AB149" s="206"/>
    </row>
    <row r="150" spans="1:28" s="42" customFormat="1" x14ac:dyDescent="0.2">
      <c r="A150" s="35"/>
      <c r="B150" s="35"/>
      <c r="C150" s="36"/>
      <c r="D150" s="36"/>
      <c r="E150" s="36"/>
      <c r="F150" s="36"/>
      <c r="G150" s="36"/>
      <c r="H150" s="36"/>
      <c r="I150" s="176"/>
      <c r="J150" s="176"/>
      <c r="K150" s="176"/>
      <c r="L150" s="177"/>
      <c r="M150" s="177"/>
      <c r="N150" s="177"/>
      <c r="O150" s="178"/>
      <c r="P150" s="178"/>
      <c r="Q150" s="48"/>
      <c r="R150" s="49"/>
      <c r="S150" s="48"/>
      <c r="T150" s="199"/>
      <c r="U150" s="199"/>
      <c r="V150" s="221"/>
      <c r="W150" s="221"/>
      <c r="X150" s="221"/>
      <c r="Y150" s="221"/>
      <c r="Z150" s="199"/>
      <c r="AA150" s="206"/>
      <c r="AB150" s="206"/>
    </row>
    <row r="151" spans="1:28" s="42" customFormat="1" x14ac:dyDescent="0.2">
      <c r="A151" s="35"/>
      <c r="B151" s="35"/>
      <c r="C151" s="36"/>
      <c r="D151" s="36"/>
      <c r="E151" s="36"/>
      <c r="F151" s="36"/>
      <c r="G151" s="36"/>
      <c r="H151" s="36"/>
      <c r="I151" s="176"/>
      <c r="J151" s="176"/>
      <c r="K151" s="176"/>
      <c r="L151" s="177"/>
      <c r="M151" s="177"/>
      <c r="N151" s="177"/>
      <c r="O151" s="178"/>
      <c r="P151" s="178"/>
      <c r="Q151" s="48"/>
      <c r="R151" s="49"/>
      <c r="S151" s="48"/>
      <c r="T151" s="199"/>
      <c r="U151" s="199"/>
      <c r="V151" s="221"/>
      <c r="W151" s="221"/>
      <c r="X151" s="221"/>
      <c r="Y151" s="221"/>
      <c r="Z151" s="199"/>
      <c r="AA151" s="206"/>
      <c r="AB151" s="206"/>
    </row>
    <row r="152" spans="1:28" s="42" customFormat="1" x14ac:dyDescent="0.2">
      <c r="A152" s="35"/>
      <c r="B152" s="35"/>
      <c r="C152" s="36"/>
      <c r="D152" s="36"/>
      <c r="E152" s="36"/>
      <c r="F152" s="36"/>
      <c r="G152" s="36"/>
      <c r="H152" s="36"/>
      <c r="I152" s="176"/>
      <c r="J152" s="176"/>
      <c r="K152" s="176"/>
      <c r="L152" s="177"/>
      <c r="M152" s="177"/>
      <c r="N152" s="177"/>
      <c r="O152" s="178"/>
      <c r="P152" s="178"/>
      <c r="Q152" s="48"/>
      <c r="R152" s="49"/>
      <c r="S152" s="48"/>
      <c r="T152" s="199"/>
      <c r="U152" s="199"/>
      <c r="V152" s="221"/>
      <c r="W152" s="221"/>
      <c r="X152" s="221"/>
      <c r="Y152" s="221"/>
      <c r="Z152" s="199"/>
      <c r="AA152" s="206"/>
      <c r="AB152" s="206"/>
    </row>
    <row r="153" spans="1:28" s="42" customFormat="1" x14ac:dyDescent="0.2">
      <c r="A153" s="35"/>
      <c r="B153" s="35"/>
      <c r="C153" s="36"/>
      <c r="D153" s="36"/>
      <c r="E153" s="36"/>
      <c r="F153" s="36"/>
      <c r="G153" s="36"/>
      <c r="H153" s="36"/>
      <c r="I153" s="176"/>
      <c r="J153" s="176"/>
      <c r="K153" s="176"/>
      <c r="L153" s="177"/>
      <c r="M153" s="177"/>
      <c r="N153" s="177"/>
      <c r="O153" s="178"/>
      <c r="P153" s="178"/>
      <c r="Q153" s="48"/>
      <c r="R153" s="49"/>
      <c r="S153" s="48"/>
      <c r="T153" s="199"/>
      <c r="U153" s="199"/>
      <c r="V153" s="221"/>
      <c r="W153" s="221"/>
      <c r="X153" s="221"/>
      <c r="Y153" s="221"/>
      <c r="Z153" s="199"/>
      <c r="AA153" s="206"/>
      <c r="AB153" s="206"/>
    </row>
    <row r="154" spans="1:28" s="42" customFormat="1" x14ac:dyDescent="0.2">
      <c r="A154" s="35"/>
      <c r="B154" s="35"/>
      <c r="C154" s="36"/>
      <c r="D154" s="36"/>
      <c r="E154" s="36"/>
      <c r="F154" s="36"/>
      <c r="G154" s="36"/>
      <c r="H154" s="36"/>
      <c r="I154" s="176"/>
      <c r="J154" s="176"/>
      <c r="K154" s="176"/>
      <c r="L154" s="177"/>
      <c r="M154" s="177"/>
      <c r="N154" s="177"/>
      <c r="O154" s="178"/>
      <c r="P154" s="178"/>
      <c r="Q154" s="48"/>
      <c r="R154" s="49"/>
      <c r="S154" s="48"/>
      <c r="T154" s="199"/>
      <c r="U154" s="199"/>
      <c r="V154" s="221"/>
      <c r="W154" s="221"/>
      <c r="X154" s="221"/>
      <c r="Y154" s="221"/>
      <c r="Z154" s="199"/>
      <c r="AA154" s="206"/>
      <c r="AB154" s="206"/>
    </row>
    <row r="155" spans="1:28" s="42" customFormat="1" x14ac:dyDescent="0.2">
      <c r="A155" s="35"/>
      <c r="B155" s="35"/>
      <c r="C155" s="36"/>
      <c r="D155" s="36"/>
      <c r="E155" s="36"/>
      <c r="F155" s="36"/>
      <c r="G155" s="36"/>
      <c r="H155" s="36"/>
      <c r="I155" s="176"/>
      <c r="J155" s="176"/>
      <c r="K155" s="176"/>
      <c r="L155" s="177"/>
      <c r="M155" s="177"/>
      <c r="N155" s="177"/>
      <c r="O155" s="178"/>
      <c r="P155" s="178"/>
      <c r="Q155" s="48"/>
      <c r="R155" s="49"/>
      <c r="S155" s="48"/>
      <c r="T155" s="199"/>
      <c r="U155" s="199"/>
      <c r="V155" s="221"/>
      <c r="W155" s="221"/>
      <c r="X155" s="221"/>
      <c r="Y155" s="221"/>
      <c r="Z155" s="199"/>
      <c r="AA155" s="206"/>
      <c r="AB155" s="206"/>
    </row>
    <row r="156" spans="1:28" s="42" customFormat="1" x14ac:dyDescent="0.2">
      <c r="A156" s="35"/>
      <c r="B156" s="35"/>
      <c r="C156" s="36"/>
      <c r="D156" s="36"/>
      <c r="E156" s="36"/>
      <c r="F156" s="36"/>
      <c r="G156" s="36"/>
      <c r="H156" s="36"/>
      <c r="I156" s="176"/>
      <c r="J156" s="176"/>
      <c r="K156" s="176"/>
      <c r="L156" s="177"/>
      <c r="M156" s="177"/>
      <c r="N156" s="177"/>
      <c r="O156" s="178"/>
      <c r="P156" s="178"/>
      <c r="Q156" s="48"/>
      <c r="R156" s="49"/>
      <c r="S156" s="48"/>
      <c r="T156" s="199"/>
      <c r="U156" s="199"/>
      <c r="V156" s="221"/>
      <c r="W156" s="221"/>
      <c r="X156" s="221"/>
      <c r="Y156" s="221"/>
      <c r="Z156" s="199"/>
      <c r="AA156" s="206"/>
      <c r="AB156" s="206"/>
    </row>
    <row r="157" spans="1:28" s="42" customFormat="1" x14ac:dyDescent="0.2">
      <c r="A157" s="35"/>
      <c r="B157" s="35"/>
      <c r="C157" s="36"/>
      <c r="D157" s="36"/>
      <c r="E157" s="36"/>
      <c r="F157" s="36"/>
      <c r="G157" s="36"/>
      <c r="H157" s="36"/>
      <c r="I157" s="176"/>
      <c r="J157" s="176"/>
      <c r="K157" s="176"/>
      <c r="L157" s="177"/>
      <c r="M157" s="177"/>
      <c r="N157" s="177"/>
      <c r="O157" s="178"/>
      <c r="P157" s="178"/>
      <c r="Q157" s="48"/>
      <c r="R157" s="49"/>
      <c r="S157" s="48"/>
      <c r="T157" s="199"/>
      <c r="U157" s="199"/>
      <c r="V157" s="221"/>
      <c r="W157" s="221"/>
      <c r="X157" s="221"/>
      <c r="Y157" s="221"/>
      <c r="Z157" s="199"/>
      <c r="AA157" s="206"/>
      <c r="AB157" s="206"/>
    </row>
    <row r="158" spans="1:28" s="42" customFormat="1" x14ac:dyDescent="0.2">
      <c r="A158" s="35"/>
      <c r="B158" s="35"/>
      <c r="C158" s="36"/>
      <c r="D158" s="36"/>
      <c r="E158" s="36"/>
      <c r="F158" s="36"/>
      <c r="G158" s="36"/>
      <c r="H158" s="36"/>
      <c r="I158" s="176"/>
      <c r="J158" s="176"/>
      <c r="K158" s="176"/>
      <c r="L158" s="177"/>
      <c r="M158" s="177"/>
      <c r="N158" s="177"/>
      <c r="O158" s="178"/>
      <c r="P158" s="178"/>
      <c r="Q158" s="48"/>
      <c r="R158" s="49"/>
      <c r="S158" s="48"/>
      <c r="T158" s="199"/>
      <c r="U158" s="199"/>
      <c r="V158" s="221"/>
      <c r="W158" s="221"/>
      <c r="X158" s="221"/>
      <c r="Y158" s="221"/>
      <c r="Z158" s="199"/>
      <c r="AA158" s="206"/>
      <c r="AB158" s="206"/>
    </row>
    <row r="159" spans="1:28" s="42" customFormat="1" x14ac:dyDescent="0.2">
      <c r="A159" s="35"/>
      <c r="B159" s="35"/>
      <c r="C159" s="36"/>
      <c r="D159" s="36"/>
      <c r="E159" s="36"/>
      <c r="F159" s="36"/>
      <c r="G159" s="36"/>
      <c r="H159" s="36"/>
      <c r="I159" s="176"/>
      <c r="J159" s="176"/>
      <c r="K159" s="176"/>
      <c r="L159" s="177"/>
      <c r="M159" s="177"/>
      <c r="N159" s="177"/>
      <c r="O159" s="178"/>
      <c r="P159" s="178"/>
      <c r="Q159" s="48"/>
      <c r="R159" s="49"/>
      <c r="S159" s="48"/>
      <c r="T159" s="199"/>
      <c r="U159" s="199"/>
      <c r="V159" s="221"/>
      <c r="W159" s="221"/>
      <c r="X159" s="221"/>
      <c r="Y159" s="221"/>
      <c r="Z159" s="199"/>
      <c r="AA159" s="206"/>
      <c r="AB159" s="206"/>
    </row>
    <row r="160" spans="1:28" s="42" customFormat="1" x14ac:dyDescent="0.2">
      <c r="A160" s="35"/>
      <c r="B160" s="35"/>
      <c r="C160" s="36"/>
      <c r="D160" s="36"/>
      <c r="E160" s="36"/>
      <c r="F160" s="36"/>
      <c r="G160" s="36"/>
      <c r="H160" s="36"/>
      <c r="I160" s="176"/>
      <c r="J160" s="176"/>
      <c r="K160" s="176"/>
      <c r="L160" s="177"/>
      <c r="M160" s="177"/>
      <c r="N160" s="177"/>
      <c r="O160" s="178"/>
      <c r="P160" s="178"/>
      <c r="Q160" s="48"/>
      <c r="R160" s="49"/>
      <c r="S160" s="48"/>
      <c r="T160" s="199"/>
      <c r="U160" s="199"/>
      <c r="V160" s="221"/>
      <c r="W160" s="221"/>
      <c r="X160" s="221"/>
      <c r="Y160" s="221"/>
      <c r="Z160" s="199"/>
      <c r="AA160" s="206"/>
      <c r="AB160" s="206"/>
    </row>
    <row r="161" spans="1:28" x14ac:dyDescent="0.2">
      <c r="A161" s="290"/>
      <c r="B161" s="290"/>
      <c r="C161" s="291"/>
      <c r="D161" s="291"/>
      <c r="E161" s="291"/>
      <c r="F161" s="291"/>
      <c r="G161" s="291"/>
      <c r="H161" s="291"/>
      <c r="I161" s="292"/>
      <c r="J161" s="292"/>
      <c r="K161" s="292"/>
      <c r="L161" s="293"/>
      <c r="M161" s="293"/>
      <c r="N161" s="293"/>
      <c r="O161" s="298"/>
      <c r="P161" s="298"/>
      <c r="Q161" s="282"/>
      <c r="R161" s="283"/>
      <c r="S161" s="282"/>
      <c r="T161" s="284"/>
      <c r="U161" s="284"/>
      <c r="V161" s="299"/>
      <c r="W161" s="299"/>
      <c r="X161" s="299"/>
      <c r="Y161" s="299"/>
      <c r="Z161" s="284"/>
      <c r="AA161" s="294"/>
      <c r="AB161" s="295"/>
    </row>
    <row r="162" spans="1:28" x14ac:dyDescent="0.2">
      <c r="A162" s="296"/>
      <c r="B162" s="296"/>
      <c r="C162" s="179"/>
      <c r="D162" s="179"/>
      <c r="E162" s="179"/>
      <c r="F162" s="179"/>
      <c r="G162" s="179"/>
      <c r="H162" s="179"/>
      <c r="I162" s="180"/>
      <c r="J162" s="180"/>
      <c r="K162" s="180"/>
      <c r="L162" s="12"/>
      <c r="M162" s="12"/>
      <c r="N162" s="12"/>
      <c r="O162" s="181"/>
      <c r="P162" s="181"/>
      <c r="Q162" s="9"/>
      <c r="R162" s="10"/>
      <c r="S162" s="9"/>
      <c r="T162" s="200"/>
      <c r="U162" s="200"/>
      <c r="V162" s="223"/>
      <c r="W162" s="223"/>
      <c r="X162" s="223"/>
      <c r="Y162" s="223"/>
      <c r="Z162" s="200"/>
      <c r="AA162" s="207"/>
      <c r="AB162" s="297"/>
    </row>
    <row r="163" spans="1:28" x14ac:dyDescent="0.2">
      <c r="A163" s="296"/>
      <c r="B163" s="296"/>
      <c r="C163" s="179"/>
      <c r="D163" s="179"/>
      <c r="E163" s="179"/>
      <c r="F163" s="179"/>
      <c r="G163" s="179"/>
      <c r="H163" s="179"/>
      <c r="I163" s="180"/>
      <c r="J163" s="180"/>
      <c r="K163" s="180"/>
      <c r="L163" s="12"/>
      <c r="M163" s="12"/>
      <c r="N163" s="12"/>
      <c r="O163" s="181"/>
      <c r="P163" s="181"/>
      <c r="Q163" s="9"/>
      <c r="R163" s="10"/>
      <c r="S163" s="9"/>
      <c r="T163" s="200"/>
      <c r="U163" s="200"/>
      <c r="V163" s="223"/>
      <c r="W163" s="223"/>
      <c r="X163" s="223"/>
      <c r="Y163" s="223"/>
      <c r="Z163" s="200"/>
      <c r="AA163" s="207"/>
      <c r="AB163" s="297"/>
    </row>
    <row r="164" spans="1:28" x14ac:dyDescent="0.2">
      <c r="A164" s="296"/>
      <c r="B164" s="296"/>
      <c r="C164" s="179"/>
      <c r="D164" s="179"/>
      <c r="E164" s="179"/>
      <c r="F164" s="179"/>
      <c r="G164" s="179"/>
      <c r="H164" s="179"/>
      <c r="I164" s="180"/>
      <c r="J164" s="180"/>
      <c r="K164" s="180"/>
      <c r="L164" s="12"/>
      <c r="M164" s="12"/>
      <c r="N164" s="12"/>
      <c r="O164" s="181"/>
      <c r="P164" s="181"/>
      <c r="Q164" s="9"/>
      <c r="R164" s="10"/>
      <c r="S164" s="9"/>
      <c r="T164" s="200"/>
      <c r="U164" s="200"/>
      <c r="V164" s="223"/>
      <c r="W164" s="223"/>
      <c r="X164" s="223"/>
      <c r="Y164" s="223"/>
      <c r="Z164" s="200"/>
      <c r="AA164" s="207"/>
      <c r="AB164" s="297"/>
    </row>
    <row r="165" spans="1:28" x14ac:dyDescent="0.2">
      <c r="A165" s="296"/>
      <c r="B165" s="296"/>
      <c r="C165" s="179"/>
      <c r="D165" s="179"/>
      <c r="E165" s="179"/>
      <c r="F165" s="179"/>
      <c r="G165" s="179"/>
      <c r="H165" s="179"/>
      <c r="I165" s="180"/>
      <c r="J165" s="180"/>
      <c r="K165" s="180"/>
      <c r="L165" s="12"/>
      <c r="M165" s="12"/>
      <c r="N165" s="12"/>
      <c r="O165" s="181"/>
      <c r="P165" s="181"/>
      <c r="Q165" s="9"/>
      <c r="R165" s="10"/>
      <c r="S165" s="9"/>
      <c r="T165" s="200"/>
      <c r="U165" s="200"/>
      <c r="V165" s="223"/>
      <c r="W165" s="223"/>
      <c r="X165" s="223"/>
      <c r="Y165" s="223"/>
      <c r="Z165" s="200"/>
      <c r="AA165" s="207"/>
      <c r="AB165" s="297"/>
    </row>
    <row r="166" spans="1:28" x14ac:dyDescent="0.2">
      <c r="A166" s="296"/>
      <c r="B166" s="296"/>
      <c r="C166" s="179"/>
      <c r="D166" s="179"/>
      <c r="E166" s="179"/>
      <c r="F166" s="179"/>
      <c r="G166" s="179"/>
      <c r="H166" s="179"/>
      <c r="I166" s="180"/>
      <c r="J166" s="180"/>
      <c r="K166" s="180"/>
      <c r="L166" s="12"/>
      <c r="M166" s="12"/>
      <c r="N166" s="12"/>
      <c r="O166" s="181"/>
      <c r="P166" s="181"/>
      <c r="Q166" s="9"/>
      <c r="R166" s="10"/>
      <c r="S166" s="9"/>
      <c r="T166" s="200"/>
      <c r="U166" s="200"/>
      <c r="V166" s="223"/>
      <c r="W166" s="223"/>
      <c r="X166" s="223"/>
      <c r="Y166" s="223"/>
      <c r="Z166" s="200"/>
      <c r="AA166" s="207"/>
      <c r="AB166" s="297"/>
    </row>
    <row r="167" spans="1:28" x14ac:dyDescent="0.2">
      <c r="A167" s="296"/>
      <c r="B167" s="296"/>
      <c r="C167" s="179"/>
      <c r="D167" s="179"/>
      <c r="E167" s="179"/>
      <c r="F167" s="179"/>
      <c r="G167" s="179"/>
      <c r="H167" s="179"/>
      <c r="I167" s="180"/>
      <c r="J167" s="180"/>
      <c r="K167" s="180"/>
      <c r="L167" s="12"/>
      <c r="M167" s="12"/>
      <c r="N167" s="12"/>
      <c r="O167" s="181"/>
      <c r="P167" s="181"/>
      <c r="Q167" s="9"/>
      <c r="R167" s="10"/>
      <c r="S167" s="9"/>
      <c r="T167" s="200"/>
      <c r="U167" s="200"/>
      <c r="V167" s="223"/>
      <c r="W167" s="223"/>
      <c r="X167" s="223"/>
      <c r="Y167" s="223"/>
      <c r="Z167" s="200"/>
      <c r="AA167" s="207"/>
      <c r="AB167" s="297"/>
    </row>
    <row r="168" spans="1:28" x14ac:dyDescent="0.2">
      <c r="A168" s="296"/>
      <c r="B168" s="296"/>
      <c r="C168" s="179"/>
      <c r="D168" s="179"/>
      <c r="E168" s="179"/>
      <c r="F168" s="179"/>
      <c r="G168" s="179"/>
      <c r="H168" s="179"/>
      <c r="I168" s="180"/>
      <c r="J168" s="180"/>
      <c r="K168" s="180"/>
      <c r="L168" s="12"/>
      <c r="M168" s="12"/>
      <c r="N168" s="12"/>
      <c r="O168" s="181"/>
      <c r="P168" s="181"/>
      <c r="Q168" s="9"/>
      <c r="R168" s="10"/>
      <c r="S168" s="9"/>
      <c r="T168" s="200"/>
      <c r="U168" s="200"/>
      <c r="V168" s="223"/>
      <c r="W168" s="223"/>
      <c r="X168" s="223"/>
      <c r="Y168" s="223"/>
      <c r="Z168" s="200"/>
      <c r="AA168" s="207"/>
      <c r="AB168" s="297"/>
    </row>
    <row r="169" spans="1:28" x14ac:dyDescent="0.2">
      <c r="A169" s="296"/>
      <c r="B169" s="296"/>
      <c r="C169" s="179"/>
      <c r="D169" s="179"/>
      <c r="E169" s="179"/>
      <c r="F169" s="179"/>
      <c r="G169" s="179"/>
      <c r="H169" s="179"/>
      <c r="I169" s="180"/>
      <c r="J169" s="180"/>
      <c r="K169" s="180"/>
      <c r="L169" s="12"/>
      <c r="M169" s="12"/>
      <c r="N169" s="12"/>
      <c r="O169" s="181"/>
      <c r="P169" s="181"/>
      <c r="Q169" s="9"/>
      <c r="R169" s="10"/>
      <c r="S169" s="9"/>
      <c r="T169" s="200"/>
      <c r="U169" s="200"/>
      <c r="V169" s="223"/>
      <c r="W169" s="223"/>
      <c r="X169" s="223"/>
      <c r="Y169" s="223"/>
      <c r="Z169" s="200"/>
      <c r="AA169" s="207"/>
      <c r="AB169" s="297"/>
    </row>
    <row r="170" spans="1:28" x14ac:dyDescent="0.2">
      <c r="A170" s="296"/>
      <c r="B170" s="296"/>
      <c r="C170" s="179"/>
      <c r="D170" s="179"/>
      <c r="E170" s="179"/>
      <c r="F170" s="179"/>
      <c r="G170" s="179"/>
      <c r="H170" s="179"/>
      <c r="I170" s="180"/>
      <c r="J170" s="180"/>
      <c r="K170" s="180"/>
      <c r="L170" s="12"/>
      <c r="M170" s="12"/>
      <c r="N170" s="12"/>
      <c r="O170" s="181"/>
      <c r="P170" s="181"/>
      <c r="Q170" s="9"/>
      <c r="R170" s="10"/>
      <c r="S170" s="9"/>
      <c r="T170" s="200"/>
      <c r="U170" s="200"/>
      <c r="V170" s="223"/>
      <c r="W170" s="223"/>
      <c r="X170" s="223"/>
      <c r="Y170" s="223"/>
      <c r="Z170" s="200"/>
      <c r="AA170" s="207"/>
      <c r="AB170" s="297"/>
    </row>
    <row r="171" spans="1:28" x14ac:dyDescent="0.2">
      <c r="A171" s="296"/>
      <c r="B171" s="296"/>
      <c r="C171" s="179"/>
      <c r="D171" s="179"/>
      <c r="E171" s="179"/>
      <c r="F171" s="179"/>
      <c r="G171" s="179"/>
      <c r="H171" s="179"/>
      <c r="I171" s="180"/>
      <c r="J171" s="180"/>
      <c r="K171" s="180"/>
      <c r="L171" s="12"/>
      <c r="M171" s="12"/>
      <c r="N171" s="12"/>
      <c r="O171" s="181"/>
      <c r="P171" s="181"/>
      <c r="Q171" s="9"/>
      <c r="R171" s="10"/>
      <c r="S171" s="9"/>
      <c r="T171" s="200"/>
      <c r="U171" s="200"/>
      <c r="V171" s="223"/>
      <c r="W171" s="223"/>
      <c r="X171" s="223"/>
      <c r="Y171" s="223"/>
      <c r="Z171" s="200"/>
      <c r="AA171" s="207"/>
      <c r="AB171" s="297"/>
    </row>
    <row r="172" spans="1:28" x14ac:dyDescent="0.2">
      <c r="A172" s="296"/>
      <c r="B172" s="296"/>
      <c r="C172" s="179"/>
      <c r="D172" s="179"/>
      <c r="E172" s="179"/>
      <c r="F172" s="179"/>
      <c r="G172" s="179"/>
      <c r="H172" s="179"/>
      <c r="I172" s="180"/>
      <c r="J172" s="180"/>
      <c r="K172" s="180"/>
      <c r="L172" s="12"/>
      <c r="M172" s="12"/>
      <c r="N172" s="12"/>
      <c r="O172" s="181"/>
      <c r="P172" s="181"/>
      <c r="Q172" s="9"/>
      <c r="R172" s="10"/>
      <c r="S172" s="9"/>
      <c r="T172" s="200"/>
      <c r="U172" s="200"/>
      <c r="V172" s="223"/>
      <c r="W172" s="223"/>
      <c r="X172" s="223"/>
      <c r="Y172" s="223"/>
      <c r="Z172" s="200"/>
      <c r="AA172" s="207"/>
      <c r="AB172" s="297"/>
    </row>
  </sheetData>
  <sheetProtection formatCells="0" formatRows="0" insertHyperlinks="0" autoFilter="0"/>
  <mergeCells count="1">
    <mergeCell ref="C1:Y1"/>
  </mergeCells>
  <conditionalFormatting sqref="C3:C30">
    <cfRule type="expression" dxfId="133" priority="173">
      <formula>$D$3="1"</formula>
    </cfRule>
  </conditionalFormatting>
  <conditionalFormatting sqref="D3:D30">
    <cfRule type="expression" dxfId="132" priority="174">
      <formula>$C$3="01"</formula>
    </cfRule>
  </conditionalFormatting>
  <conditionalFormatting sqref="E3:E30">
    <cfRule type="cellIs" dxfId="131" priority="176" operator="equal">
      <formula>""</formula>
    </cfRule>
    <cfRule type="cellIs" dxfId="130" priority="177" operator="between">
      <formula>3</formula>
      <formula>3.99999</formula>
    </cfRule>
    <cfRule type="cellIs" dxfId="129" priority="178" operator="between">
      <formula>4</formula>
      <formula>5</formula>
    </cfRule>
    <cfRule type="cellIs" dxfId="128" priority="179" operator="between">
      <formula>2</formula>
      <formula>2.99999</formula>
    </cfRule>
    <cfRule type="cellIs" dxfId="127" priority="180" operator="between">
      <formula>0</formula>
      <formula>2</formula>
    </cfRule>
  </conditionalFormatting>
  <conditionalFormatting sqref="I3:M29 I30:J30">
    <cfRule type="expression" dxfId="126" priority="175">
      <formula>$C$3="01"</formula>
    </cfRule>
  </conditionalFormatting>
  <conditionalFormatting sqref="A2:E2 I2:N2 A3:AA29 A30:J30">
    <cfRule type="expression" dxfId="125" priority="16">
      <formula>$A2="header"</formula>
    </cfRule>
    <cfRule type="expression" dxfId="124" priority="172">
      <formula>$A2="blank"</formula>
    </cfRule>
  </conditionalFormatting>
  <conditionalFormatting sqref="A2:E2 I2 A3:I30">
    <cfRule type="expression" dxfId="123" priority="171">
      <formula>$A2="header"</formula>
    </cfRule>
  </conditionalFormatting>
  <conditionalFormatting sqref="O2:U2 AB2:AC2">
    <cfRule type="expression" dxfId="122" priority="14">
      <formula>$A2="header"</formula>
    </cfRule>
    <cfRule type="expression" dxfId="121" priority="15">
      <formula>$A2="blank"</formula>
    </cfRule>
  </conditionalFormatting>
  <conditionalFormatting sqref="V2:AA2">
    <cfRule type="expression" dxfId="120" priority="9">
      <formula>$A2="header"</formula>
    </cfRule>
    <cfRule type="expression" dxfId="119" priority="10">
      <formula>$A2="blank"</formula>
    </cfRule>
  </conditionalFormatting>
  <conditionalFormatting sqref="Z2:AA2">
    <cfRule type="expression" dxfId="118" priority="7">
      <formula>$A2="header"</formula>
    </cfRule>
    <cfRule type="expression" dxfId="117" priority="8">
      <formula>$A2="blank"</formula>
    </cfRule>
  </conditionalFormatting>
  <conditionalFormatting sqref="F2:H2">
    <cfRule type="expression" dxfId="116" priority="6">
      <formula>$A2="header"</formula>
    </cfRule>
  </conditionalFormatting>
  <conditionalFormatting sqref="F2:H2">
    <cfRule type="expression" dxfId="115" priority="4">
      <formula>$A2="header"</formula>
    </cfRule>
    <cfRule type="expression" dxfId="114" priority="5">
      <formula>$A2="blank"</formula>
    </cfRule>
  </conditionalFormatting>
  <conditionalFormatting sqref="K30:M30">
    <cfRule type="expression" dxfId="113" priority="3">
      <formula>$C$3="01"</formula>
    </cfRule>
  </conditionalFormatting>
  <conditionalFormatting sqref="K30:AA30">
    <cfRule type="expression" dxfId="112" priority="1">
      <formula>$A30="header"</formula>
    </cfRule>
    <cfRule type="expression" dxfId="111" priority="2">
      <formula>$A30="blank"</formula>
    </cfRule>
  </conditionalFormatting>
  <dataValidations count="1">
    <dataValidation type="list" allowBlank="1" showDropDown="1" showInputMessage="1" showErrorMessage="1" sqref="E3:E3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outlinePr summaryRight="0"/>
  </sheetPr>
  <dimension ref="A1:Z160"/>
  <sheetViews>
    <sheetView topLeftCell="C1" zoomScaleNormal="100" workbookViewId="0">
      <selection activeCell="C1" sqref="C1"/>
    </sheetView>
  </sheetViews>
  <sheetFormatPr baseColWidth="10" defaultColWidth="11.28515625" defaultRowHeight="12.75" outlineLevelCol="1" x14ac:dyDescent="0.2"/>
  <cols>
    <col min="1" max="2" width="3.7109375" style="166" hidden="1" customWidth="1"/>
    <col min="3" max="3" width="7.28515625" style="182" customWidth="1"/>
    <col min="4" max="4" width="6.5703125" style="182" customWidth="1"/>
    <col min="5" max="5" width="10.5703125" style="182" customWidth="1" collapsed="1"/>
    <col min="6" max="8" width="35.28515625" style="182" hidden="1" customWidth="1" outlineLevel="1"/>
    <col min="9" max="9" width="44.7109375" style="166" customWidth="1"/>
    <col min="10" max="10" width="107.85546875" style="166" customWidth="1" outlineLevel="1"/>
    <col min="11" max="11" width="17" style="166" customWidth="1" outlineLevel="1"/>
    <col min="12" max="12" width="23.28515625" style="166" customWidth="1" outlineLevel="1"/>
    <col min="13" max="13" width="28.5703125" style="166" customWidth="1" outlineLevel="1"/>
    <col min="14" max="14" width="54" style="166" customWidth="1"/>
    <col min="15" max="15" width="28.5703125" style="166" customWidth="1" outlineLevel="1"/>
    <col min="16" max="16" width="15.5703125" style="169" customWidth="1" outlineLevel="1"/>
    <col min="17" max="17" width="22.5703125" style="170" customWidth="1" outlineLevel="1"/>
    <col min="18" max="18" width="14.7109375" style="170" customWidth="1" outlineLevel="1"/>
    <col min="19" max="19" width="70.7109375" style="170" customWidth="1"/>
    <col min="20" max="22" width="70.7109375" style="166" customWidth="1" outlineLevel="1"/>
    <col min="23" max="24" width="27.28515625" style="166" customWidth="1" outlineLevel="1"/>
    <col min="25" max="26" width="11.28515625" style="166" customWidth="1" outlineLevel="1"/>
    <col min="27" max="16384" width="11.28515625" style="166"/>
  </cols>
  <sheetData>
    <row r="1" spans="1:26" ht="74.25" customHeight="1" x14ac:dyDescent="0.2">
      <c r="A1" s="166" t="b">
        <f>AND($B3="x",$D$3="25",NOT(ISBLANK($D3)))</f>
        <v>0</v>
      </c>
      <c r="B1" s="166" t="str">
        <f>A3</f>
        <v>header</v>
      </c>
      <c r="C1" s="167"/>
      <c r="D1" s="446" t="s">
        <v>1253</v>
      </c>
      <c r="E1" s="447"/>
      <c r="F1" s="447"/>
      <c r="G1" s="447"/>
      <c r="H1" s="447"/>
      <c r="I1" s="447"/>
      <c r="J1" s="447"/>
      <c r="K1" s="447"/>
      <c r="L1" s="447"/>
      <c r="M1" s="447"/>
      <c r="N1" s="447"/>
      <c r="O1" s="447"/>
      <c r="P1" s="447"/>
      <c r="Q1" s="447"/>
      <c r="R1" s="447"/>
      <c r="S1" s="447"/>
      <c r="T1" s="447"/>
      <c r="U1" s="447"/>
    </row>
    <row r="2" spans="1:26" s="188" customFormat="1" ht="27.75" customHeight="1" x14ac:dyDescent="0.2">
      <c r="A2" s="15" t="s">
        <v>1186</v>
      </c>
      <c r="B2" s="15" t="s">
        <v>1187</v>
      </c>
      <c r="C2" s="43" t="s">
        <v>104</v>
      </c>
      <c r="D2" s="44" t="s">
        <v>105</v>
      </c>
      <c r="E2" s="44" t="s">
        <v>706</v>
      </c>
      <c r="F2" s="44" t="s">
        <v>1188</v>
      </c>
      <c r="G2" s="44" t="s">
        <v>1189</v>
      </c>
      <c r="H2" s="44" t="s">
        <v>1190</v>
      </c>
      <c r="I2" s="18" t="s">
        <v>106</v>
      </c>
      <c r="J2" s="18" t="s">
        <v>707</v>
      </c>
      <c r="K2" s="18" t="s">
        <v>10</v>
      </c>
      <c r="L2" s="18" t="s">
        <v>708</v>
      </c>
      <c r="M2" s="18" t="s">
        <v>563</v>
      </c>
      <c r="N2" s="201" t="s">
        <v>115</v>
      </c>
      <c r="O2" s="201" t="s">
        <v>564</v>
      </c>
      <c r="P2" s="202" t="s">
        <v>565</v>
      </c>
      <c r="Q2" s="203" t="s">
        <v>566</v>
      </c>
      <c r="R2" s="203" t="s">
        <v>567</v>
      </c>
      <c r="S2" s="20" t="s">
        <v>116</v>
      </c>
      <c r="T2" s="231" t="s">
        <v>117</v>
      </c>
      <c r="U2" s="231" t="s">
        <v>118</v>
      </c>
      <c r="V2" s="235" t="s">
        <v>119</v>
      </c>
      <c r="W2" s="235" t="s">
        <v>120</v>
      </c>
      <c r="X2" s="235" t="s">
        <v>121</v>
      </c>
      <c r="Y2" s="204"/>
      <c r="Z2" s="204"/>
    </row>
    <row r="3" spans="1:26" s="42" customFormat="1" ht="20.25" customHeight="1" x14ac:dyDescent="0.2">
      <c r="A3" s="36" t="str">
        <f>IF(AND($B3&lt;&gt;"",$D$3="9",NOT(ISBLANK($D3))),"header",IF(AND($B3&lt;&gt;"",$D$3&lt;&gt;"9",NOT(ISBLANK($D3))),"blank",IF(AND($B3&lt;&gt;"",$C$3="24",NOT(ISBLANK($C3))),"header",IF(AND($B3&lt;&gt;"",$C$3&lt;&gt;"24",NOT(ISBLANK($C3))),"blank",IF(AND($B3&lt;&gt;"",$C$3&lt;&gt;"24",NOT(ISBLANK($C3))),"blank",IF(AND($D$3="9",ISBLANK($D3),ISBLANK($B3)),"blank","control"))))))</f>
        <v>header</v>
      </c>
      <c r="B3" s="36">
        <v>1</v>
      </c>
      <c r="C3" s="36" t="s">
        <v>709</v>
      </c>
      <c r="D3" s="422" t="s">
        <v>1367</v>
      </c>
      <c r="E3" s="422"/>
      <c r="F3" s="396"/>
      <c r="G3" s="396"/>
      <c r="H3" s="396"/>
      <c r="I3" s="184" t="s">
        <v>710</v>
      </c>
      <c r="J3" s="24"/>
      <c r="K3" s="24"/>
      <c r="L3" s="24"/>
      <c r="M3" s="24"/>
      <c r="N3" s="396"/>
      <c r="O3" s="396"/>
      <c r="P3" s="396"/>
      <c r="Q3" s="396"/>
      <c r="R3" s="396"/>
      <c r="S3" s="24"/>
      <c r="T3" s="24"/>
      <c r="U3" s="24"/>
      <c r="V3" s="234"/>
      <c r="W3" s="234"/>
      <c r="X3" s="234"/>
    </row>
    <row r="4" spans="1:26" s="42" customFormat="1" ht="127.5" x14ac:dyDescent="0.2">
      <c r="A4" s="36" t="str">
        <f t="shared" ref="A4:A7" si="0">IF(AND($B4&lt;&gt;"",$D$3="24",NOT(ISBLANK($D4))),"header",IF(AND($B4&lt;&gt;"",$D$3&lt;&gt;"24",NOT(ISBLANK($D4))),"blank",IF(AND($B4&lt;&gt;"",$C$3="24",NOT(ISBLANK($C4))),"header",IF(AND($B4&lt;&gt;"",$C$3&lt;&gt;"24",NOT(ISBLANK($C4))),"blank",IF(AND($B4&lt;&gt;"",$C$3&lt;&gt;"24",NOT(ISBLANK($C4))),"blank",IF(AND($D$3="24",ISBLANK($D4),ISBLANK($B4)),"blank","control"))))))</f>
        <v>control</v>
      </c>
      <c r="B4" s="35"/>
      <c r="C4" s="36" t="s">
        <v>711</v>
      </c>
      <c r="D4" s="422" t="s">
        <v>1347</v>
      </c>
      <c r="E4" s="422"/>
      <c r="F4" s="396"/>
      <c r="G4" s="396"/>
      <c r="H4" s="396"/>
      <c r="I4" s="136" t="s">
        <v>712</v>
      </c>
      <c r="J4" s="24" t="s">
        <v>713</v>
      </c>
      <c r="K4" s="24"/>
      <c r="L4" s="24"/>
      <c r="M4" s="24" t="s">
        <v>279</v>
      </c>
      <c r="N4" s="396"/>
      <c r="O4" s="396"/>
      <c r="P4" s="28"/>
      <c r="Q4" s="27"/>
      <c r="R4" s="27"/>
      <c r="S4" s="27"/>
      <c r="T4" s="205"/>
      <c r="U4" s="205"/>
      <c r="V4" s="234"/>
      <c r="W4" s="234"/>
      <c r="X4" s="234"/>
    </row>
    <row r="5" spans="1:26" s="42" customFormat="1" ht="280.5" x14ac:dyDescent="0.2">
      <c r="A5" s="36" t="str">
        <f t="shared" si="0"/>
        <v>control</v>
      </c>
      <c r="B5" s="35"/>
      <c r="C5" s="36" t="s">
        <v>714</v>
      </c>
      <c r="D5" s="422" t="s">
        <v>1348</v>
      </c>
      <c r="E5" s="422"/>
      <c r="F5" s="396"/>
      <c r="G5" s="396"/>
      <c r="H5" s="396"/>
      <c r="I5" s="136" t="s">
        <v>715</v>
      </c>
      <c r="J5" s="24" t="s">
        <v>716</v>
      </c>
      <c r="K5" s="24"/>
      <c r="L5" s="24"/>
      <c r="M5" s="24" t="s">
        <v>279</v>
      </c>
      <c r="N5" s="396"/>
      <c r="O5" s="396"/>
      <c r="P5" s="28"/>
      <c r="Q5" s="27"/>
      <c r="R5" s="27"/>
      <c r="S5" s="27"/>
      <c r="T5" s="205"/>
      <c r="U5" s="205"/>
      <c r="V5" s="234"/>
      <c r="W5" s="234"/>
      <c r="X5" s="234"/>
    </row>
    <row r="6" spans="1:26" s="42" customFormat="1" ht="76.5" x14ac:dyDescent="0.2">
      <c r="A6" s="36" t="str">
        <f t="shared" si="0"/>
        <v>control</v>
      </c>
      <c r="B6" s="35"/>
      <c r="C6" s="36" t="s">
        <v>717</v>
      </c>
      <c r="D6" s="422" t="s">
        <v>1349</v>
      </c>
      <c r="E6" s="422"/>
      <c r="F6" s="396"/>
      <c r="G6" s="396"/>
      <c r="H6" s="396"/>
      <c r="I6" s="136" t="s">
        <v>718</v>
      </c>
      <c r="J6" s="24" t="s">
        <v>719</v>
      </c>
      <c r="K6" s="24"/>
      <c r="L6" s="24"/>
      <c r="M6" s="24" t="s">
        <v>279</v>
      </c>
      <c r="N6" s="396"/>
      <c r="O6" s="396"/>
      <c r="P6" s="28"/>
      <c r="Q6" s="27"/>
      <c r="R6" s="27"/>
      <c r="S6" s="27"/>
      <c r="T6" s="205"/>
      <c r="U6" s="205"/>
      <c r="V6" s="234"/>
      <c r="W6" s="234"/>
      <c r="X6" s="234"/>
    </row>
    <row r="7" spans="1:26" s="42" customFormat="1" ht="51" x14ac:dyDescent="0.2">
      <c r="A7" s="36" t="str">
        <f t="shared" si="0"/>
        <v>control</v>
      </c>
      <c r="B7" s="35"/>
      <c r="C7" s="36" t="s">
        <v>720</v>
      </c>
      <c r="D7" s="422" t="s">
        <v>1350</v>
      </c>
      <c r="E7" s="422"/>
      <c r="F7" s="396"/>
      <c r="G7" s="396"/>
      <c r="H7" s="396"/>
      <c r="I7" s="136" t="s">
        <v>721</v>
      </c>
      <c r="J7" s="24" t="s">
        <v>722</v>
      </c>
      <c r="K7" s="24"/>
      <c r="L7" s="24"/>
      <c r="M7" s="24" t="s">
        <v>279</v>
      </c>
      <c r="N7" s="396"/>
      <c r="O7" s="396"/>
      <c r="P7" s="28"/>
      <c r="Q7" s="27"/>
      <c r="R7" s="27"/>
      <c r="S7" s="27"/>
      <c r="T7" s="205"/>
      <c r="U7" s="205"/>
      <c r="V7" s="234"/>
      <c r="W7" s="234"/>
      <c r="X7" s="234"/>
    </row>
    <row r="8" spans="1:26" s="42" customFormat="1" x14ac:dyDescent="0.2">
      <c r="A8" s="35"/>
      <c r="B8" s="35"/>
      <c r="C8" s="36"/>
      <c r="D8" s="36"/>
      <c r="E8" s="36"/>
      <c r="F8" s="36"/>
      <c r="G8" s="36"/>
      <c r="H8" s="36"/>
      <c r="I8" s="176"/>
      <c r="J8" s="176"/>
      <c r="K8" s="176"/>
      <c r="L8" s="177"/>
      <c r="M8" s="177"/>
      <c r="N8" s="177"/>
      <c r="O8" s="177"/>
      <c r="P8" s="49"/>
      <c r="Q8" s="48"/>
      <c r="R8" s="48"/>
      <c r="S8" s="48"/>
      <c r="T8" s="206"/>
      <c r="U8" s="206"/>
    </row>
    <row r="9" spans="1:26" s="42" customFormat="1" x14ac:dyDescent="0.2">
      <c r="A9" s="35"/>
      <c r="B9" s="35"/>
      <c r="C9" s="36"/>
      <c r="D9" s="36"/>
      <c r="E9" s="36"/>
      <c r="F9" s="36"/>
      <c r="G9" s="36"/>
      <c r="H9" s="36"/>
      <c r="I9" s="176"/>
      <c r="J9" s="176"/>
      <c r="K9" s="176"/>
      <c r="L9" s="177"/>
      <c r="M9" s="177"/>
      <c r="N9" s="177"/>
      <c r="O9" s="177"/>
      <c r="P9" s="49"/>
      <c r="Q9" s="48"/>
      <c r="R9" s="48"/>
      <c r="S9" s="48"/>
      <c r="T9" s="206"/>
      <c r="U9" s="206"/>
    </row>
    <row r="10" spans="1:26" s="42" customFormat="1" x14ac:dyDescent="0.2">
      <c r="A10" s="35"/>
      <c r="B10" s="35"/>
      <c r="C10" s="36"/>
      <c r="D10" s="36"/>
      <c r="E10" s="36"/>
      <c r="F10" s="36"/>
      <c r="G10" s="36"/>
      <c r="H10" s="36"/>
      <c r="I10" s="176"/>
      <c r="J10" s="176"/>
      <c r="K10" s="176"/>
      <c r="L10" s="177"/>
      <c r="M10" s="177"/>
      <c r="N10" s="177"/>
      <c r="O10" s="177"/>
      <c r="P10" s="49"/>
      <c r="Q10" s="48"/>
      <c r="R10" s="48"/>
      <c r="S10" s="48"/>
      <c r="T10" s="206"/>
      <c r="U10" s="206"/>
    </row>
    <row r="11" spans="1:26" s="42" customFormat="1" x14ac:dyDescent="0.2">
      <c r="A11" s="35"/>
      <c r="B11" s="35"/>
      <c r="C11" s="36"/>
      <c r="D11" s="36"/>
      <c r="E11" s="36"/>
      <c r="F11" s="36"/>
      <c r="G11" s="36"/>
      <c r="H11" s="36"/>
      <c r="I11" s="176"/>
      <c r="J11" s="176"/>
      <c r="K11" s="176"/>
      <c r="L11" s="177"/>
      <c r="M11" s="177"/>
      <c r="N11" s="177"/>
      <c r="O11" s="177"/>
      <c r="P11" s="49"/>
      <c r="Q11" s="48"/>
      <c r="R11" s="48"/>
      <c r="S11" s="48"/>
      <c r="T11" s="206"/>
      <c r="U11" s="206"/>
    </row>
    <row r="12" spans="1:26" s="42" customFormat="1" x14ac:dyDescent="0.2">
      <c r="A12" s="35"/>
      <c r="B12" s="35"/>
      <c r="C12" s="36"/>
      <c r="D12" s="36"/>
      <c r="E12" s="36"/>
      <c r="F12" s="36"/>
      <c r="G12" s="36"/>
      <c r="H12" s="36"/>
      <c r="I12" s="176"/>
      <c r="J12" s="176"/>
      <c r="K12" s="176"/>
      <c r="L12" s="177"/>
      <c r="M12" s="177"/>
      <c r="N12" s="177"/>
      <c r="O12" s="177"/>
      <c r="P12" s="49"/>
      <c r="Q12" s="48"/>
      <c r="R12" s="48"/>
      <c r="S12" s="48"/>
      <c r="T12" s="206"/>
      <c r="U12" s="206"/>
    </row>
    <row r="13" spans="1:26" s="42" customFormat="1" x14ac:dyDescent="0.2">
      <c r="A13" s="35"/>
      <c r="B13" s="35"/>
      <c r="C13" s="36"/>
      <c r="D13" s="36"/>
      <c r="E13" s="36"/>
      <c r="F13" s="36"/>
      <c r="G13" s="36"/>
      <c r="H13" s="36"/>
      <c r="I13" s="176"/>
      <c r="J13" s="176"/>
      <c r="K13" s="176"/>
      <c r="L13" s="177"/>
      <c r="M13" s="177"/>
      <c r="N13" s="177"/>
      <c r="O13" s="177"/>
      <c r="P13" s="49"/>
      <c r="Q13" s="48"/>
      <c r="R13" s="48"/>
      <c r="S13" s="48"/>
      <c r="T13" s="206"/>
      <c r="U13" s="206"/>
    </row>
    <row r="14" spans="1:26" s="42" customFormat="1" x14ac:dyDescent="0.2">
      <c r="A14" s="35"/>
      <c r="B14" s="35"/>
      <c r="C14" s="36"/>
      <c r="D14" s="36"/>
      <c r="E14" s="36"/>
      <c r="F14" s="36"/>
      <c r="G14" s="36"/>
      <c r="H14" s="36"/>
      <c r="I14" s="176"/>
      <c r="J14" s="176"/>
      <c r="K14" s="176"/>
      <c r="L14" s="177"/>
      <c r="M14" s="177"/>
      <c r="N14" s="177"/>
      <c r="O14" s="177"/>
      <c r="P14" s="49"/>
      <c r="Q14" s="48"/>
      <c r="R14" s="48"/>
      <c r="S14" s="48"/>
      <c r="T14" s="206"/>
      <c r="U14" s="206"/>
    </row>
    <row r="15" spans="1:26" s="42" customFormat="1" x14ac:dyDescent="0.2">
      <c r="A15" s="35"/>
      <c r="B15" s="35"/>
      <c r="C15" s="36"/>
      <c r="D15" s="36"/>
      <c r="E15" s="36"/>
      <c r="F15" s="36"/>
      <c r="G15" s="36"/>
      <c r="H15" s="36"/>
      <c r="I15" s="176"/>
      <c r="J15" s="176"/>
      <c r="K15" s="176"/>
      <c r="L15" s="177"/>
      <c r="M15" s="177"/>
      <c r="N15" s="177"/>
      <c r="O15" s="177"/>
      <c r="P15" s="49"/>
      <c r="Q15" s="48"/>
      <c r="R15" s="48"/>
      <c r="S15" s="48"/>
      <c r="T15" s="206"/>
      <c r="U15" s="206"/>
    </row>
    <row r="16" spans="1:26" s="42" customFormat="1" x14ac:dyDescent="0.2">
      <c r="A16" s="35"/>
      <c r="B16" s="35"/>
      <c r="C16" s="36"/>
      <c r="D16" s="36"/>
      <c r="E16" s="36"/>
      <c r="F16" s="36"/>
      <c r="G16" s="36"/>
      <c r="H16" s="36"/>
      <c r="I16" s="176"/>
      <c r="J16" s="176"/>
      <c r="K16" s="176"/>
      <c r="L16" s="177"/>
      <c r="M16" s="177"/>
      <c r="N16" s="177"/>
      <c r="O16" s="177"/>
      <c r="P16" s="49"/>
      <c r="Q16" s="48"/>
      <c r="R16" s="48"/>
      <c r="S16" s="48"/>
      <c r="T16" s="206"/>
      <c r="U16" s="206"/>
    </row>
    <row r="17" spans="1:21" s="42" customFormat="1" x14ac:dyDescent="0.2">
      <c r="A17" s="35"/>
      <c r="B17" s="35"/>
      <c r="C17" s="36"/>
      <c r="D17" s="36"/>
      <c r="E17" s="36"/>
      <c r="F17" s="36"/>
      <c r="G17" s="36"/>
      <c r="H17" s="36"/>
      <c r="I17" s="176"/>
      <c r="J17" s="176"/>
      <c r="K17" s="176"/>
      <c r="L17" s="177"/>
      <c r="M17" s="177"/>
      <c r="N17" s="177"/>
      <c r="O17" s="177"/>
      <c r="P17" s="49"/>
      <c r="Q17" s="48"/>
      <c r="R17" s="48"/>
      <c r="S17" s="48"/>
      <c r="T17" s="206"/>
      <c r="U17" s="206"/>
    </row>
    <row r="18" spans="1:21" s="42" customFormat="1" x14ac:dyDescent="0.2">
      <c r="A18" s="35"/>
      <c r="B18" s="35"/>
      <c r="C18" s="36"/>
      <c r="D18" s="36"/>
      <c r="E18" s="36"/>
      <c r="F18" s="36"/>
      <c r="G18" s="36"/>
      <c r="H18" s="36"/>
      <c r="I18" s="176"/>
      <c r="J18" s="176"/>
      <c r="K18" s="176"/>
      <c r="L18" s="177"/>
      <c r="M18" s="177"/>
      <c r="N18" s="177"/>
      <c r="O18" s="177"/>
      <c r="P18" s="49"/>
      <c r="Q18" s="48"/>
      <c r="R18" s="48"/>
      <c r="S18" s="48"/>
      <c r="T18" s="206"/>
      <c r="U18" s="206"/>
    </row>
    <row r="19" spans="1:21" s="42" customFormat="1" x14ac:dyDescent="0.2">
      <c r="A19" s="35"/>
      <c r="B19" s="35"/>
      <c r="C19" s="36"/>
      <c r="D19" s="36"/>
      <c r="E19" s="36"/>
      <c r="F19" s="36"/>
      <c r="G19" s="36"/>
      <c r="H19" s="36"/>
      <c r="I19" s="176"/>
      <c r="J19" s="176"/>
      <c r="K19" s="176"/>
      <c r="L19" s="177"/>
      <c r="M19" s="177"/>
      <c r="N19" s="177"/>
      <c r="O19" s="177"/>
      <c r="P19" s="49"/>
      <c r="Q19" s="48"/>
      <c r="R19" s="48"/>
      <c r="S19" s="48"/>
      <c r="T19" s="206"/>
      <c r="U19" s="206"/>
    </row>
    <row r="20" spans="1:21" s="42" customFormat="1" x14ac:dyDescent="0.2">
      <c r="A20" s="35"/>
      <c r="B20" s="35"/>
      <c r="C20" s="36"/>
      <c r="D20" s="36"/>
      <c r="E20" s="36"/>
      <c r="F20" s="36"/>
      <c r="G20" s="36"/>
      <c r="H20" s="36"/>
      <c r="I20" s="176"/>
      <c r="J20" s="176"/>
      <c r="K20" s="176"/>
      <c r="L20" s="177"/>
      <c r="M20" s="177"/>
      <c r="N20" s="177"/>
      <c r="O20" s="177"/>
      <c r="P20" s="49"/>
      <c r="Q20" s="48"/>
      <c r="R20" s="48"/>
      <c r="S20" s="48"/>
      <c r="T20" s="206"/>
      <c r="U20" s="206"/>
    </row>
    <row r="21" spans="1:21" s="42" customFormat="1" x14ac:dyDescent="0.2">
      <c r="A21" s="35"/>
      <c r="B21" s="35"/>
      <c r="C21" s="36"/>
      <c r="D21" s="36"/>
      <c r="E21" s="36"/>
      <c r="F21" s="36"/>
      <c r="G21" s="36"/>
      <c r="H21" s="36"/>
      <c r="I21" s="176"/>
      <c r="J21" s="176"/>
      <c r="K21" s="176"/>
      <c r="L21" s="177"/>
      <c r="M21" s="177"/>
      <c r="N21" s="177"/>
      <c r="O21" s="177"/>
      <c r="P21" s="49"/>
      <c r="Q21" s="48"/>
      <c r="R21" s="48"/>
      <c r="S21" s="48"/>
      <c r="T21" s="206"/>
      <c r="U21" s="206"/>
    </row>
    <row r="22" spans="1:21" s="42" customFormat="1" x14ac:dyDescent="0.2">
      <c r="A22" s="35"/>
      <c r="B22" s="35"/>
      <c r="C22" s="36"/>
      <c r="D22" s="36"/>
      <c r="E22" s="36"/>
      <c r="F22" s="36"/>
      <c r="G22" s="36"/>
      <c r="H22" s="36"/>
      <c r="I22" s="176"/>
      <c r="J22" s="176"/>
      <c r="K22" s="176"/>
      <c r="L22" s="177"/>
      <c r="M22" s="177"/>
      <c r="N22" s="177"/>
      <c r="O22" s="177"/>
      <c r="P22" s="49"/>
      <c r="Q22" s="48"/>
      <c r="R22" s="48"/>
      <c r="S22" s="48"/>
      <c r="T22" s="206"/>
      <c r="U22" s="206"/>
    </row>
    <row r="23" spans="1:21" s="42" customFormat="1" x14ac:dyDescent="0.2">
      <c r="A23" s="35"/>
      <c r="B23" s="35"/>
      <c r="C23" s="36"/>
      <c r="D23" s="36"/>
      <c r="E23" s="36"/>
      <c r="F23" s="36"/>
      <c r="G23" s="36"/>
      <c r="H23" s="36"/>
      <c r="I23" s="176"/>
      <c r="J23" s="176"/>
      <c r="K23" s="176"/>
      <c r="L23" s="177"/>
      <c r="M23" s="177"/>
      <c r="N23" s="177"/>
      <c r="O23" s="177"/>
      <c r="P23" s="49"/>
      <c r="Q23" s="48"/>
      <c r="R23" s="48"/>
      <c r="S23" s="48"/>
      <c r="T23" s="206"/>
      <c r="U23" s="206"/>
    </row>
    <row r="24" spans="1:21" s="42" customFormat="1" x14ac:dyDescent="0.2">
      <c r="A24" s="35"/>
      <c r="B24" s="35"/>
      <c r="C24" s="36"/>
      <c r="D24" s="36"/>
      <c r="E24" s="36"/>
      <c r="F24" s="36"/>
      <c r="G24" s="36"/>
      <c r="H24" s="36"/>
      <c r="I24" s="176"/>
      <c r="J24" s="176"/>
      <c r="K24" s="176"/>
      <c r="L24" s="177"/>
      <c r="M24" s="177"/>
      <c r="N24" s="177"/>
      <c r="O24" s="177"/>
      <c r="P24" s="49"/>
      <c r="Q24" s="48"/>
      <c r="R24" s="48"/>
      <c r="S24" s="48"/>
      <c r="T24" s="206"/>
      <c r="U24" s="206"/>
    </row>
    <row r="25" spans="1:21" s="42" customFormat="1" x14ac:dyDescent="0.2">
      <c r="A25" s="35"/>
      <c r="B25" s="35"/>
      <c r="C25" s="36"/>
      <c r="D25" s="36"/>
      <c r="E25" s="36"/>
      <c r="F25" s="36"/>
      <c r="G25" s="36"/>
      <c r="H25" s="36"/>
      <c r="I25" s="176"/>
      <c r="J25" s="176"/>
      <c r="K25" s="176"/>
      <c r="L25" s="177"/>
      <c r="M25" s="177"/>
      <c r="N25" s="177"/>
      <c r="O25" s="177"/>
      <c r="P25" s="49"/>
      <c r="Q25" s="48"/>
      <c r="R25" s="48"/>
      <c r="S25" s="48"/>
      <c r="T25" s="206"/>
      <c r="U25" s="206"/>
    </row>
    <row r="26" spans="1:21" s="42" customFormat="1" x14ac:dyDescent="0.2">
      <c r="A26" s="35"/>
      <c r="B26" s="35"/>
      <c r="C26" s="36"/>
      <c r="D26" s="36"/>
      <c r="E26" s="36"/>
      <c r="F26" s="36"/>
      <c r="G26" s="36"/>
      <c r="H26" s="36"/>
      <c r="I26" s="176"/>
      <c r="J26" s="176"/>
      <c r="K26" s="176"/>
      <c r="L26" s="177"/>
      <c r="M26" s="177"/>
      <c r="N26" s="177"/>
      <c r="O26" s="177"/>
      <c r="P26" s="49"/>
      <c r="Q26" s="48"/>
      <c r="R26" s="48"/>
      <c r="S26" s="48"/>
      <c r="T26" s="206"/>
      <c r="U26" s="206"/>
    </row>
    <row r="27" spans="1:21" s="42" customFormat="1" x14ac:dyDescent="0.2">
      <c r="A27" s="35"/>
      <c r="B27" s="35"/>
      <c r="C27" s="36"/>
      <c r="D27" s="36"/>
      <c r="E27" s="36"/>
      <c r="F27" s="36"/>
      <c r="G27" s="36"/>
      <c r="H27" s="36"/>
      <c r="I27" s="176"/>
      <c r="J27" s="176"/>
      <c r="K27" s="176"/>
      <c r="L27" s="177"/>
      <c r="M27" s="177"/>
      <c r="N27" s="177"/>
      <c r="O27" s="177"/>
      <c r="P27" s="49"/>
      <c r="Q27" s="48"/>
      <c r="R27" s="48"/>
      <c r="S27" s="48"/>
      <c r="T27" s="206"/>
      <c r="U27" s="206"/>
    </row>
    <row r="28" spans="1:21" s="42" customFormat="1" x14ac:dyDescent="0.2">
      <c r="A28" s="35"/>
      <c r="B28" s="35"/>
      <c r="C28" s="36"/>
      <c r="D28" s="36"/>
      <c r="E28" s="36"/>
      <c r="F28" s="36"/>
      <c r="G28" s="36"/>
      <c r="H28" s="36"/>
      <c r="I28" s="176"/>
      <c r="J28" s="176"/>
      <c r="K28" s="176"/>
      <c r="L28" s="177"/>
      <c r="M28" s="177"/>
      <c r="N28" s="177"/>
      <c r="O28" s="177"/>
      <c r="P28" s="49"/>
      <c r="Q28" s="48"/>
      <c r="R28" s="48"/>
      <c r="S28" s="48"/>
      <c r="T28" s="206"/>
      <c r="U28" s="206"/>
    </row>
    <row r="29" spans="1:21" s="42" customFormat="1" x14ac:dyDescent="0.2">
      <c r="A29" s="35"/>
      <c r="B29" s="35"/>
      <c r="C29" s="36"/>
      <c r="D29" s="36"/>
      <c r="E29" s="36"/>
      <c r="F29" s="36"/>
      <c r="G29" s="36"/>
      <c r="H29" s="36"/>
      <c r="I29" s="176"/>
      <c r="J29" s="176"/>
      <c r="K29" s="176"/>
      <c r="L29" s="177"/>
      <c r="M29" s="177"/>
      <c r="N29" s="177"/>
      <c r="O29" s="177"/>
      <c r="P29" s="49"/>
      <c r="Q29" s="48"/>
      <c r="R29" s="48"/>
      <c r="S29" s="48"/>
      <c r="T29" s="206"/>
      <c r="U29" s="206"/>
    </row>
    <row r="30" spans="1:21" s="42" customFormat="1" x14ac:dyDescent="0.2">
      <c r="A30" s="35"/>
      <c r="B30" s="35"/>
      <c r="C30" s="36"/>
      <c r="D30" s="36"/>
      <c r="E30" s="36"/>
      <c r="F30" s="36"/>
      <c r="G30" s="36"/>
      <c r="H30" s="36"/>
      <c r="I30" s="176"/>
      <c r="J30" s="176"/>
      <c r="K30" s="176"/>
      <c r="L30" s="177"/>
      <c r="M30" s="177"/>
      <c r="N30" s="177"/>
      <c r="O30" s="177"/>
      <c r="P30" s="49"/>
      <c r="Q30" s="48"/>
      <c r="R30" s="48"/>
      <c r="S30" s="48"/>
      <c r="T30" s="206"/>
      <c r="U30" s="206"/>
    </row>
    <row r="31" spans="1:21" s="42" customFormat="1" x14ac:dyDescent="0.2">
      <c r="A31" s="35"/>
      <c r="B31" s="35"/>
      <c r="C31" s="36"/>
      <c r="D31" s="36"/>
      <c r="E31" s="36"/>
      <c r="F31" s="36"/>
      <c r="G31" s="36"/>
      <c r="H31" s="36"/>
      <c r="I31" s="176"/>
      <c r="J31" s="176"/>
      <c r="K31" s="176"/>
      <c r="L31" s="177"/>
      <c r="M31" s="177"/>
      <c r="N31" s="177"/>
      <c r="O31" s="177"/>
      <c r="P31" s="49"/>
      <c r="Q31" s="48"/>
      <c r="R31" s="48"/>
      <c r="S31" s="48"/>
      <c r="T31" s="206"/>
      <c r="U31" s="206"/>
    </row>
    <row r="32" spans="1:21" s="42" customFormat="1" x14ac:dyDescent="0.2">
      <c r="A32" s="35"/>
      <c r="B32" s="35"/>
      <c r="C32" s="36"/>
      <c r="D32" s="36"/>
      <c r="E32" s="36"/>
      <c r="F32" s="36"/>
      <c r="G32" s="36"/>
      <c r="H32" s="36"/>
      <c r="I32" s="176"/>
      <c r="J32" s="176"/>
      <c r="K32" s="176"/>
      <c r="L32" s="177"/>
      <c r="M32" s="177"/>
      <c r="N32" s="177"/>
      <c r="O32" s="177"/>
      <c r="P32" s="49"/>
      <c r="Q32" s="48"/>
      <c r="R32" s="48"/>
      <c r="S32" s="48"/>
      <c r="T32" s="206"/>
      <c r="U32" s="206"/>
    </row>
    <row r="33" spans="1:21" s="42" customFormat="1" x14ac:dyDescent="0.2">
      <c r="A33" s="35"/>
      <c r="B33" s="35"/>
      <c r="C33" s="36"/>
      <c r="D33" s="36"/>
      <c r="E33" s="36"/>
      <c r="F33" s="36"/>
      <c r="G33" s="36"/>
      <c r="H33" s="36"/>
      <c r="I33" s="176"/>
      <c r="J33" s="176"/>
      <c r="K33" s="176"/>
      <c r="L33" s="177"/>
      <c r="M33" s="177"/>
      <c r="N33" s="177"/>
      <c r="O33" s="177"/>
      <c r="P33" s="49"/>
      <c r="Q33" s="48"/>
      <c r="R33" s="48"/>
      <c r="S33" s="48"/>
      <c r="T33" s="206"/>
      <c r="U33" s="206"/>
    </row>
    <row r="34" spans="1:21" s="42" customFormat="1" x14ac:dyDescent="0.2">
      <c r="A34" s="35"/>
      <c r="B34" s="35"/>
      <c r="C34" s="36"/>
      <c r="D34" s="36"/>
      <c r="E34" s="36"/>
      <c r="F34" s="36"/>
      <c r="G34" s="36"/>
      <c r="H34" s="36"/>
      <c r="I34" s="176"/>
      <c r="J34" s="176"/>
      <c r="K34" s="176"/>
      <c r="L34" s="177"/>
      <c r="M34" s="177"/>
      <c r="N34" s="177"/>
      <c r="O34" s="177"/>
      <c r="P34" s="49"/>
      <c r="Q34" s="48"/>
      <c r="R34" s="48"/>
      <c r="S34" s="48"/>
      <c r="T34" s="206"/>
      <c r="U34" s="206"/>
    </row>
    <row r="35" spans="1:21" s="42" customFormat="1" x14ac:dyDescent="0.2">
      <c r="A35" s="35"/>
      <c r="B35" s="35"/>
      <c r="C35" s="36"/>
      <c r="D35" s="36"/>
      <c r="E35" s="36"/>
      <c r="F35" s="36"/>
      <c r="G35" s="36"/>
      <c r="H35" s="36"/>
      <c r="I35" s="176"/>
      <c r="J35" s="176"/>
      <c r="K35" s="176"/>
      <c r="L35" s="177"/>
      <c r="M35" s="177"/>
      <c r="N35" s="177"/>
      <c r="O35" s="177"/>
      <c r="P35" s="49"/>
      <c r="Q35" s="48"/>
      <c r="R35" s="48"/>
      <c r="S35" s="48"/>
      <c r="T35" s="206"/>
      <c r="U35" s="206"/>
    </row>
    <row r="36" spans="1:21" s="42" customFormat="1" x14ac:dyDescent="0.2">
      <c r="A36" s="35"/>
      <c r="B36" s="35"/>
      <c r="C36" s="36"/>
      <c r="D36" s="36"/>
      <c r="E36" s="36"/>
      <c r="F36" s="36"/>
      <c r="G36" s="36"/>
      <c r="H36" s="36"/>
      <c r="I36" s="176"/>
      <c r="J36" s="176"/>
      <c r="K36" s="176"/>
      <c r="L36" s="177"/>
      <c r="M36" s="177"/>
      <c r="N36" s="177"/>
      <c r="O36" s="177"/>
      <c r="P36" s="49"/>
      <c r="Q36" s="48"/>
      <c r="R36" s="48"/>
      <c r="S36" s="48"/>
      <c r="T36" s="206"/>
      <c r="U36" s="206"/>
    </row>
    <row r="37" spans="1:21" s="42" customFormat="1" x14ac:dyDescent="0.2">
      <c r="A37" s="35"/>
      <c r="B37" s="35"/>
      <c r="C37" s="36"/>
      <c r="D37" s="36"/>
      <c r="E37" s="36"/>
      <c r="F37" s="36"/>
      <c r="G37" s="36"/>
      <c r="H37" s="36"/>
      <c r="I37" s="176"/>
      <c r="J37" s="176"/>
      <c r="K37" s="176"/>
      <c r="L37" s="177"/>
      <c r="M37" s="177"/>
      <c r="N37" s="177"/>
      <c r="O37" s="177"/>
      <c r="P37" s="49"/>
      <c r="Q37" s="48"/>
      <c r="R37" s="48"/>
      <c r="S37" s="48"/>
      <c r="T37" s="206"/>
      <c r="U37" s="206"/>
    </row>
    <row r="38" spans="1:21" s="42" customFormat="1" x14ac:dyDescent="0.2">
      <c r="A38" s="35"/>
      <c r="B38" s="35"/>
      <c r="C38" s="36"/>
      <c r="D38" s="36"/>
      <c r="E38" s="36"/>
      <c r="F38" s="36"/>
      <c r="G38" s="36"/>
      <c r="H38" s="36"/>
      <c r="I38" s="176"/>
      <c r="J38" s="176"/>
      <c r="K38" s="176"/>
      <c r="L38" s="177"/>
      <c r="M38" s="177"/>
      <c r="N38" s="177"/>
      <c r="O38" s="177"/>
      <c r="P38" s="49"/>
      <c r="Q38" s="48"/>
      <c r="R38" s="48"/>
      <c r="S38" s="48"/>
      <c r="T38" s="206"/>
      <c r="U38" s="206"/>
    </row>
    <row r="39" spans="1:21" s="42" customFormat="1" x14ac:dyDescent="0.2">
      <c r="A39" s="35"/>
      <c r="B39" s="35"/>
      <c r="C39" s="36"/>
      <c r="D39" s="36"/>
      <c r="E39" s="36"/>
      <c r="F39" s="36"/>
      <c r="G39" s="36"/>
      <c r="H39" s="36"/>
      <c r="I39" s="176"/>
      <c r="J39" s="176"/>
      <c r="K39" s="176"/>
      <c r="L39" s="177"/>
      <c r="M39" s="177"/>
      <c r="N39" s="177"/>
      <c r="O39" s="177"/>
      <c r="P39" s="49"/>
      <c r="Q39" s="48"/>
      <c r="R39" s="48"/>
      <c r="S39" s="48"/>
      <c r="T39" s="206"/>
      <c r="U39" s="206"/>
    </row>
    <row r="40" spans="1:21" s="42" customFormat="1" x14ac:dyDescent="0.2">
      <c r="A40" s="35"/>
      <c r="B40" s="35"/>
      <c r="C40" s="36"/>
      <c r="D40" s="36"/>
      <c r="E40" s="36"/>
      <c r="F40" s="36"/>
      <c r="G40" s="36"/>
      <c r="H40" s="36"/>
      <c r="I40" s="176"/>
      <c r="J40" s="176"/>
      <c r="K40" s="176"/>
      <c r="L40" s="177"/>
      <c r="M40" s="177"/>
      <c r="N40" s="177"/>
      <c r="O40" s="177"/>
      <c r="P40" s="49"/>
      <c r="Q40" s="48"/>
      <c r="R40" s="48"/>
      <c r="S40" s="48"/>
      <c r="T40" s="206"/>
      <c r="U40" s="206"/>
    </row>
    <row r="41" spans="1:21" s="42" customFormat="1" x14ac:dyDescent="0.2">
      <c r="A41" s="35"/>
      <c r="B41" s="35"/>
      <c r="C41" s="36"/>
      <c r="D41" s="36"/>
      <c r="E41" s="36"/>
      <c r="F41" s="36"/>
      <c r="G41" s="36"/>
      <c r="H41" s="36"/>
      <c r="I41" s="176"/>
      <c r="J41" s="176"/>
      <c r="K41" s="176"/>
      <c r="L41" s="177"/>
      <c r="M41" s="177"/>
      <c r="N41" s="177"/>
      <c r="O41" s="177"/>
      <c r="P41" s="49"/>
      <c r="Q41" s="48"/>
      <c r="R41" s="48"/>
      <c r="S41" s="48"/>
      <c r="T41" s="206"/>
      <c r="U41" s="206"/>
    </row>
    <row r="42" spans="1:21" s="42" customFormat="1" x14ac:dyDescent="0.2">
      <c r="A42" s="35"/>
      <c r="B42" s="35"/>
      <c r="C42" s="36"/>
      <c r="D42" s="36"/>
      <c r="E42" s="36"/>
      <c r="F42" s="36"/>
      <c r="G42" s="36"/>
      <c r="H42" s="36"/>
      <c r="I42" s="176"/>
      <c r="J42" s="176"/>
      <c r="K42" s="176"/>
      <c r="L42" s="177"/>
      <c r="M42" s="177"/>
      <c r="N42" s="177"/>
      <c r="O42" s="177"/>
      <c r="P42" s="49"/>
      <c r="Q42" s="48"/>
      <c r="R42" s="48"/>
      <c r="S42" s="48"/>
      <c r="T42" s="206"/>
      <c r="U42" s="206"/>
    </row>
    <row r="43" spans="1:21" s="42" customFormat="1" x14ac:dyDescent="0.2">
      <c r="A43" s="35"/>
      <c r="B43" s="35"/>
      <c r="C43" s="36"/>
      <c r="D43" s="36"/>
      <c r="E43" s="36"/>
      <c r="F43" s="36"/>
      <c r="G43" s="36"/>
      <c r="H43" s="36"/>
      <c r="I43" s="176"/>
      <c r="J43" s="176"/>
      <c r="K43" s="176"/>
      <c r="L43" s="177"/>
      <c r="M43" s="177"/>
      <c r="N43" s="177"/>
      <c r="O43" s="177"/>
      <c r="P43" s="49"/>
      <c r="Q43" s="48"/>
      <c r="R43" s="48"/>
      <c r="S43" s="48"/>
      <c r="T43" s="206"/>
      <c r="U43" s="206"/>
    </row>
    <row r="44" spans="1:21" s="42" customFormat="1" x14ac:dyDescent="0.2">
      <c r="A44" s="35"/>
      <c r="B44" s="35"/>
      <c r="C44" s="36"/>
      <c r="D44" s="36"/>
      <c r="E44" s="36"/>
      <c r="F44" s="36"/>
      <c r="G44" s="36"/>
      <c r="H44" s="36"/>
      <c r="I44" s="176"/>
      <c r="J44" s="176"/>
      <c r="K44" s="176"/>
      <c r="L44" s="177"/>
      <c r="M44" s="177"/>
      <c r="N44" s="177"/>
      <c r="O44" s="177"/>
      <c r="P44" s="49"/>
      <c r="Q44" s="48"/>
      <c r="R44" s="48"/>
      <c r="S44" s="48"/>
      <c r="T44" s="206"/>
      <c r="U44" s="206"/>
    </row>
    <row r="45" spans="1:21" s="42" customFormat="1" x14ac:dyDescent="0.2">
      <c r="A45" s="35"/>
      <c r="B45" s="35"/>
      <c r="C45" s="36"/>
      <c r="D45" s="36"/>
      <c r="E45" s="36"/>
      <c r="F45" s="36"/>
      <c r="G45" s="36"/>
      <c r="H45" s="36"/>
      <c r="I45" s="176"/>
      <c r="J45" s="176"/>
      <c r="K45" s="176"/>
      <c r="L45" s="177"/>
      <c r="M45" s="177"/>
      <c r="N45" s="177"/>
      <c r="O45" s="177"/>
      <c r="P45" s="49"/>
      <c r="Q45" s="48"/>
      <c r="R45" s="48"/>
      <c r="S45" s="48"/>
      <c r="T45" s="206"/>
      <c r="U45" s="206"/>
    </row>
    <row r="46" spans="1:21" s="42" customFormat="1" x14ac:dyDescent="0.2">
      <c r="A46" s="35"/>
      <c r="B46" s="35"/>
      <c r="C46" s="36"/>
      <c r="D46" s="36"/>
      <c r="E46" s="36"/>
      <c r="F46" s="36"/>
      <c r="G46" s="36"/>
      <c r="H46" s="36"/>
      <c r="I46" s="176"/>
      <c r="J46" s="176"/>
      <c r="K46" s="176"/>
      <c r="L46" s="177"/>
      <c r="M46" s="177"/>
      <c r="N46" s="177"/>
      <c r="O46" s="177"/>
      <c r="P46" s="49"/>
      <c r="Q46" s="48"/>
      <c r="R46" s="48"/>
      <c r="S46" s="48"/>
      <c r="T46" s="206"/>
      <c r="U46" s="206"/>
    </row>
    <row r="47" spans="1:21" s="42" customFormat="1" x14ac:dyDescent="0.2">
      <c r="A47" s="35"/>
      <c r="B47" s="35"/>
      <c r="C47" s="36"/>
      <c r="D47" s="36"/>
      <c r="E47" s="36"/>
      <c r="F47" s="36"/>
      <c r="G47" s="36"/>
      <c r="H47" s="36"/>
      <c r="I47" s="176"/>
      <c r="J47" s="176"/>
      <c r="K47" s="176"/>
      <c r="L47" s="177"/>
      <c r="M47" s="177"/>
      <c r="N47" s="177"/>
      <c r="O47" s="177"/>
      <c r="P47" s="49"/>
      <c r="Q47" s="48"/>
      <c r="R47" s="48"/>
      <c r="S47" s="48"/>
      <c r="T47" s="206"/>
      <c r="U47" s="206"/>
    </row>
    <row r="48" spans="1:21" s="42" customFormat="1" x14ac:dyDescent="0.2">
      <c r="A48" s="35"/>
      <c r="B48" s="35"/>
      <c r="C48" s="36"/>
      <c r="D48" s="36"/>
      <c r="E48" s="36"/>
      <c r="F48" s="36"/>
      <c r="G48" s="36"/>
      <c r="H48" s="36"/>
      <c r="I48" s="176"/>
      <c r="J48" s="176"/>
      <c r="K48" s="176"/>
      <c r="L48" s="177"/>
      <c r="M48" s="177"/>
      <c r="N48" s="177"/>
      <c r="O48" s="177"/>
      <c r="P48" s="49"/>
      <c r="Q48" s="48"/>
      <c r="R48" s="48"/>
      <c r="S48" s="48"/>
      <c r="T48" s="206"/>
      <c r="U48" s="206"/>
    </row>
    <row r="49" spans="1:21" s="42" customFormat="1" x14ac:dyDescent="0.2">
      <c r="A49" s="35"/>
      <c r="B49" s="35"/>
      <c r="C49" s="36"/>
      <c r="D49" s="36"/>
      <c r="E49" s="36"/>
      <c r="F49" s="36"/>
      <c r="G49" s="36"/>
      <c r="H49" s="36"/>
      <c r="I49" s="176"/>
      <c r="J49" s="176"/>
      <c r="K49" s="176"/>
      <c r="L49" s="177"/>
      <c r="M49" s="177"/>
      <c r="N49" s="177"/>
      <c r="O49" s="177"/>
      <c r="P49" s="49"/>
      <c r="Q49" s="48"/>
      <c r="R49" s="48"/>
      <c r="S49" s="48"/>
      <c r="T49" s="206"/>
      <c r="U49" s="206"/>
    </row>
    <row r="50" spans="1:21" s="42" customFormat="1" x14ac:dyDescent="0.2">
      <c r="A50" s="35"/>
      <c r="B50" s="35"/>
      <c r="C50" s="36"/>
      <c r="D50" s="36"/>
      <c r="E50" s="36"/>
      <c r="F50" s="36"/>
      <c r="G50" s="36"/>
      <c r="H50" s="36"/>
      <c r="I50" s="176"/>
      <c r="J50" s="176"/>
      <c r="K50" s="176"/>
      <c r="L50" s="177"/>
      <c r="M50" s="177"/>
      <c r="N50" s="177"/>
      <c r="O50" s="177"/>
      <c r="P50" s="49"/>
      <c r="Q50" s="48"/>
      <c r="R50" s="48"/>
      <c r="S50" s="48"/>
      <c r="T50" s="206"/>
      <c r="U50" s="206"/>
    </row>
    <row r="51" spans="1:21" s="42" customFormat="1" x14ac:dyDescent="0.2">
      <c r="A51" s="35"/>
      <c r="B51" s="35"/>
      <c r="C51" s="36"/>
      <c r="D51" s="36"/>
      <c r="E51" s="36"/>
      <c r="F51" s="36"/>
      <c r="G51" s="36"/>
      <c r="H51" s="36"/>
      <c r="I51" s="176"/>
      <c r="J51" s="176"/>
      <c r="K51" s="176"/>
      <c r="L51" s="177"/>
      <c r="M51" s="177"/>
      <c r="N51" s="177"/>
      <c r="O51" s="177"/>
      <c r="P51" s="49"/>
      <c r="Q51" s="48"/>
      <c r="R51" s="48"/>
      <c r="S51" s="48"/>
      <c r="T51" s="206"/>
      <c r="U51" s="206"/>
    </row>
    <row r="52" spans="1:21" s="42" customFormat="1" x14ac:dyDescent="0.2">
      <c r="A52" s="35"/>
      <c r="B52" s="35"/>
      <c r="C52" s="36"/>
      <c r="D52" s="36"/>
      <c r="E52" s="36"/>
      <c r="F52" s="36"/>
      <c r="G52" s="36"/>
      <c r="H52" s="36"/>
      <c r="I52" s="176"/>
      <c r="J52" s="176"/>
      <c r="K52" s="176"/>
      <c r="L52" s="177"/>
      <c r="M52" s="177"/>
      <c r="N52" s="177"/>
      <c r="O52" s="177"/>
      <c r="P52" s="49"/>
      <c r="Q52" s="48"/>
      <c r="R52" s="48"/>
      <c r="S52" s="48"/>
      <c r="T52" s="206"/>
      <c r="U52" s="206"/>
    </row>
    <row r="53" spans="1:21" s="42" customFormat="1" x14ac:dyDescent="0.2">
      <c r="A53" s="35"/>
      <c r="B53" s="35"/>
      <c r="C53" s="36"/>
      <c r="D53" s="36"/>
      <c r="E53" s="36"/>
      <c r="F53" s="36"/>
      <c r="G53" s="36"/>
      <c r="H53" s="36"/>
      <c r="I53" s="176"/>
      <c r="J53" s="176"/>
      <c r="K53" s="176"/>
      <c r="L53" s="177"/>
      <c r="M53" s="177"/>
      <c r="N53" s="177"/>
      <c r="O53" s="177"/>
      <c r="P53" s="49"/>
      <c r="Q53" s="48"/>
      <c r="R53" s="48"/>
      <c r="S53" s="48"/>
      <c r="T53" s="206"/>
      <c r="U53" s="206"/>
    </row>
    <row r="54" spans="1:21" s="42" customFormat="1" x14ac:dyDescent="0.2">
      <c r="A54" s="35"/>
      <c r="B54" s="35"/>
      <c r="C54" s="36"/>
      <c r="D54" s="36"/>
      <c r="E54" s="36"/>
      <c r="F54" s="36"/>
      <c r="G54" s="36"/>
      <c r="H54" s="36"/>
      <c r="I54" s="176"/>
      <c r="J54" s="176"/>
      <c r="K54" s="176"/>
      <c r="L54" s="177"/>
      <c r="M54" s="177"/>
      <c r="N54" s="177"/>
      <c r="O54" s="177"/>
      <c r="P54" s="49"/>
      <c r="Q54" s="48"/>
      <c r="R54" s="48"/>
      <c r="S54" s="48"/>
      <c r="T54" s="206"/>
      <c r="U54" s="206"/>
    </row>
    <row r="55" spans="1:21" s="42" customFormat="1" x14ac:dyDescent="0.2">
      <c r="A55" s="35"/>
      <c r="B55" s="35"/>
      <c r="C55" s="36"/>
      <c r="D55" s="36"/>
      <c r="E55" s="36"/>
      <c r="F55" s="36"/>
      <c r="G55" s="36"/>
      <c r="H55" s="36"/>
      <c r="I55" s="176"/>
      <c r="J55" s="176"/>
      <c r="K55" s="176"/>
      <c r="L55" s="177"/>
      <c r="M55" s="177"/>
      <c r="N55" s="177"/>
      <c r="O55" s="177"/>
      <c r="P55" s="49"/>
      <c r="Q55" s="48"/>
      <c r="R55" s="48"/>
      <c r="S55" s="48"/>
      <c r="T55" s="206"/>
      <c r="U55" s="206"/>
    </row>
    <row r="56" spans="1:21" s="42" customFormat="1" x14ac:dyDescent="0.2">
      <c r="A56" s="35"/>
      <c r="B56" s="35"/>
      <c r="C56" s="36"/>
      <c r="D56" s="36"/>
      <c r="E56" s="36"/>
      <c r="F56" s="36"/>
      <c r="G56" s="36"/>
      <c r="H56" s="36"/>
      <c r="I56" s="176"/>
      <c r="J56" s="176"/>
      <c r="K56" s="176"/>
      <c r="L56" s="177"/>
      <c r="M56" s="177"/>
      <c r="N56" s="177"/>
      <c r="O56" s="177"/>
      <c r="P56" s="49"/>
      <c r="Q56" s="48"/>
      <c r="R56" s="48"/>
      <c r="S56" s="48"/>
      <c r="T56" s="206"/>
      <c r="U56" s="206"/>
    </row>
    <row r="57" spans="1:21" s="42" customFormat="1" x14ac:dyDescent="0.2">
      <c r="A57" s="35"/>
      <c r="B57" s="35"/>
      <c r="C57" s="36"/>
      <c r="D57" s="36"/>
      <c r="E57" s="36"/>
      <c r="F57" s="36"/>
      <c r="G57" s="36"/>
      <c r="H57" s="36"/>
      <c r="I57" s="176"/>
      <c r="J57" s="176"/>
      <c r="K57" s="176"/>
      <c r="L57" s="177"/>
      <c r="M57" s="177"/>
      <c r="N57" s="177"/>
      <c r="O57" s="177"/>
      <c r="P57" s="49"/>
      <c r="Q57" s="48"/>
      <c r="R57" s="48"/>
      <c r="S57" s="48"/>
      <c r="T57" s="206"/>
      <c r="U57" s="206"/>
    </row>
    <row r="58" spans="1:21" s="42" customFormat="1" x14ac:dyDescent="0.2">
      <c r="A58" s="35"/>
      <c r="B58" s="35"/>
      <c r="C58" s="36"/>
      <c r="D58" s="36"/>
      <c r="E58" s="36"/>
      <c r="F58" s="36"/>
      <c r="G58" s="36"/>
      <c r="H58" s="36"/>
      <c r="I58" s="176"/>
      <c r="J58" s="176"/>
      <c r="K58" s="176"/>
      <c r="L58" s="177"/>
      <c r="M58" s="177"/>
      <c r="N58" s="177"/>
      <c r="O58" s="177"/>
      <c r="P58" s="49"/>
      <c r="Q58" s="48"/>
      <c r="R58" s="48"/>
      <c r="S58" s="48"/>
      <c r="T58" s="206"/>
      <c r="U58" s="206"/>
    </row>
    <row r="59" spans="1:21" s="42" customFormat="1" x14ac:dyDescent="0.2">
      <c r="A59" s="35"/>
      <c r="B59" s="35"/>
      <c r="C59" s="36"/>
      <c r="D59" s="36"/>
      <c r="E59" s="36"/>
      <c r="F59" s="36"/>
      <c r="G59" s="36"/>
      <c r="H59" s="36"/>
      <c r="I59" s="176"/>
      <c r="J59" s="176"/>
      <c r="K59" s="176"/>
      <c r="L59" s="177"/>
      <c r="M59" s="177"/>
      <c r="N59" s="177"/>
      <c r="O59" s="177"/>
      <c r="P59" s="49"/>
      <c r="Q59" s="48"/>
      <c r="R59" s="48"/>
      <c r="S59" s="48"/>
      <c r="T59" s="206"/>
      <c r="U59" s="206"/>
    </row>
    <row r="60" spans="1:21" s="42" customFormat="1" x14ac:dyDescent="0.2">
      <c r="A60" s="35"/>
      <c r="B60" s="35"/>
      <c r="C60" s="36"/>
      <c r="D60" s="36"/>
      <c r="E60" s="36"/>
      <c r="F60" s="36"/>
      <c r="G60" s="36"/>
      <c r="H60" s="36"/>
      <c r="I60" s="176"/>
      <c r="J60" s="176"/>
      <c r="K60" s="176"/>
      <c r="L60" s="177"/>
      <c r="M60" s="177"/>
      <c r="N60" s="177"/>
      <c r="O60" s="177"/>
      <c r="P60" s="49"/>
      <c r="Q60" s="48"/>
      <c r="R60" s="48"/>
      <c r="S60" s="48"/>
      <c r="T60" s="206"/>
      <c r="U60" s="206"/>
    </row>
    <row r="61" spans="1:21" s="42" customFormat="1" x14ac:dyDescent="0.2">
      <c r="A61" s="35"/>
      <c r="B61" s="35"/>
      <c r="C61" s="36"/>
      <c r="D61" s="36"/>
      <c r="E61" s="36"/>
      <c r="F61" s="36"/>
      <c r="G61" s="36"/>
      <c r="H61" s="36"/>
      <c r="I61" s="176"/>
      <c r="J61" s="176"/>
      <c r="K61" s="176"/>
      <c r="L61" s="177"/>
      <c r="M61" s="177"/>
      <c r="N61" s="177"/>
      <c r="O61" s="177"/>
      <c r="P61" s="49"/>
      <c r="Q61" s="48"/>
      <c r="R61" s="48"/>
      <c r="S61" s="48"/>
      <c r="T61" s="206"/>
      <c r="U61" s="206"/>
    </row>
    <row r="62" spans="1:21" s="42" customFormat="1" x14ac:dyDescent="0.2">
      <c r="A62" s="35"/>
      <c r="B62" s="35"/>
      <c r="C62" s="36"/>
      <c r="D62" s="36"/>
      <c r="E62" s="36"/>
      <c r="F62" s="36"/>
      <c r="G62" s="36"/>
      <c r="H62" s="36"/>
      <c r="I62" s="176"/>
      <c r="J62" s="176"/>
      <c r="K62" s="176"/>
      <c r="L62" s="177"/>
      <c r="M62" s="177"/>
      <c r="N62" s="177"/>
      <c r="O62" s="177"/>
      <c r="P62" s="49"/>
      <c r="Q62" s="48"/>
      <c r="R62" s="48"/>
      <c r="S62" s="48"/>
      <c r="T62" s="206"/>
      <c r="U62" s="206"/>
    </row>
    <row r="63" spans="1:21" s="42" customFormat="1" x14ac:dyDescent="0.2">
      <c r="A63" s="35"/>
      <c r="B63" s="35"/>
      <c r="C63" s="36"/>
      <c r="D63" s="36"/>
      <c r="E63" s="36"/>
      <c r="F63" s="36"/>
      <c r="G63" s="36"/>
      <c r="H63" s="36"/>
      <c r="I63" s="176"/>
      <c r="J63" s="176"/>
      <c r="K63" s="176"/>
      <c r="L63" s="177"/>
      <c r="M63" s="177"/>
      <c r="N63" s="177"/>
      <c r="O63" s="177"/>
      <c r="P63" s="49"/>
      <c r="Q63" s="48"/>
      <c r="R63" s="48"/>
      <c r="S63" s="48"/>
      <c r="T63" s="206"/>
      <c r="U63" s="206"/>
    </row>
    <row r="64" spans="1:21" s="42" customFormat="1" x14ac:dyDescent="0.2">
      <c r="A64" s="35"/>
      <c r="B64" s="35"/>
      <c r="C64" s="36"/>
      <c r="D64" s="36"/>
      <c r="E64" s="36"/>
      <c r="F64" s="36"/>
      <c r="G64" s="36"/>
      <c r="H64" s="36"/>
      <c r="I64" s="176"/>
      <c r="J64" s="176"/>
      <c r="K64" s="176"/>
      <c r="L64" s="177"/>
      <c r="M64" s="177"/>
      <c r="N64" s="177"/>
      <c r="O64" s="177"/>
      <c r="P64" s="49"/>
      <c r="Q64" s="48"/>
      <c r="R64" s="48"/>
      <c r="S64" s="48"/>
      <c r="T64" s="206"/>
      <c r="U64" s="206"/>
    </row>
    <row r="65" spans="1:21" s="42" customFormat="1" x14ac:dyDescent="0.2">
      <c r="A65" s="35"/>
      <c r="B65" s="35"/>
      <c r="C65" s="36"/>
      <c r="D65" s="36"/>
      <c r="E65" s="36"/>
      <c r="F65" s="36"/>
      <c r="G65" s="36"/>
      <c r="H65" s="36"/>
      <c r="I65" s="176"/>
      <c r="J65" s="176"/>
      <c r="K65" s="176"/>
      <c r="L65" s="177"/>
      <c r="M65" s="177"/>
      <c r="N65" s="177"/>
      <c r="O65" s="177"/>
      <c r="P65" s="49"/>
      <c r="Q65" s="48"/>
      <c r="R65" s="48"/>
      <c r="S65" s="48"/>
      <c r="T65" s="206"/>
      <c r="U65" s="206"/>
    </row>
    <row r="66" spans="1:21" s="42" customFormat="1" x14ac:dyDescent="0.2">
      <c r="A66" s="35"/>
      <c r="B66" s="35"/>
      <c r="C66" s="36"/>
      <c r="D66" s="36"/>
      <c r="E66" s="36"/>
      <c r="F66" s="36"/>
      <c r="G66" s="36"/>
      <c r="H66" s="36"/>
      <c r="I66" s="176"/>
      <c r="J66" s="176"/>
      <c r="K66" s="176"/>
      <c r="L66" s="177"/>
      <c r="M66" s="177"/>
      <c r="N66" s="177"/>
      <c r="O66" s="177"/>
      <c r="P66" s="49"/>
      <c r="Q66" s="48"/>
      <c r="R66" s="48"/>
      <c r="S66" s="48"/>
      <c r="T66" s="206"/>
      <c r="U66" s="206"/>
    </row>
    <row r="67" spans="1:21" s="42" customFormat="1" x14ac:dyDescent="0.2">
      <c r="A67" s="35"/>
      <c r="B67" s="35"/>
      <c r="C67" s="36"/>
      <c r="D67" s="36"/>
      <c r="E67" s="36"/>
      <c r="F67" s="36"/>
      <c r="G67" s="36"/>
      <c r="H67" s="36"/>
      <c r="I67" s="176"/>
      <c r="J67" s="176"/>
      <c r="K67" s="176"/>
      <c r="L67" s="177"/>
      <c r="M67" s="177"/>
      <c r="N67" s="177"/>
      <c r="O67" s="177"/>
      <c r="P67" s="49"/>
      <c r="Q67" s="48"/>
      <c r="R67" s="48"/>
      <c r="S67" s="48"/>
      <c r="T67" s="206"/>
      <c r="U67" s="206"/>
    </row>
    <row r="68" spans="1:21" s="42" customFormat="1" x14ac:dyDescent="0.2">
      <c r="A68" s="35"/>
      <c r="B68" s="35"/>
      <c r="C68" s="36"/>
      <c r="D68" s="36"/>
      <c r="E68" s="36"/>
      <c r="F68" s="36"/>
      <c r="G68" s="36"/>
      <c r="H68" s="36"/>
      <c r="I68" s="176"/>
      <c r="J68" s="176"/>
      <c r="K68" s="176"/>
      <c r="L68" s="177"/>
      <c r="M68" s="177"/>
      <c r="N68" s="177"/>
      <c r="O68" s="177"/>
      <c r="P68" s="49"/>
      <c r="Q68" s="48"/>
      <c r="R68" s="48"/>
      <c r="S68" s="48"/>
      <c r="T68" s="206"/>
      <c r="U68" s="206"/>
    </row>
    <row r="69" spans="1:21" s="42" customFormat="1" x14ac:dyDescent="0.2">
      <c r="A69" s="35"/>
      <c r="B69" s="35"/>
      <c r="C69" s="36"/>
      <c r="D69" s="36"/>
      <c r="E69" s="36"/>
      <c r="F69" s="36"/>
      <c r="G69" s="36"/>
      <c r="H69" s="36"/>
      <c r="I69" s="176"/>
      <c r="J69" s="176"/>
      <c r="K69" s="176"/>
      <c r="L69" s="177"/>
      <c r="M69" s="177"/>
      <c r="N69" s="177"/>
      <c r="O69" s="177"/>
      <c r="P69" s="49"/>
      <c r="Q69" s="48"/>
      <c r="R69" s="48"/>
      <c r="S69" s="48"/>
      <c r="T69" s="206"/>
      <c r="U69" s="206"/>
    </row>
    <row r="70" spans="1:21" s="42" customFormat="1" x14ac:dyDescent="0.2">
      <c r="A70" s="35"/>
      <c r="B70" s="35"/>
      <c r="C70" s="36"/>
      <c r="D70" s="36"/>
      <c r="E70" s="36"/>
      <c r="F70" s="36"/>
      <c r="G70" s="36"/>
      <c r="H70" s="36"/>
      <c r="I70" s="176"/>
      <c r="J70" s="176"/>
      <c r="K70" s="176"/>
      <c r="L70" s="177"/>
      <c r="M70" s="177"/>
      <c r="N70" s="177"/>
      <c r="O70" s="177"/>
      <c r="P70" s="49"/>
      <c r="Q70" s="48"/>
      <c r="R70" s="48"/>
      <c r="S70" s="48"/>
      <c r="T70" s="206"/>
      <c r="U70" s="206"/>
    </row>
    <row r="71" spans="1:21" s="42" customFormat="1" x14ac:dyDescent="0.2">
      <c r="A71" s="35"/>
      <c r="B71" s="35"/>
      <c r="C71" s="36"/>
      <c r="D71" s="36"/>
      <c r="E71" s="36"/>
      <c r="F71" s="36"/>
      <c r="G71" s="36"/>
      <c r="H71" s="36"/>
      <c r="I71" s="176"/>
      <c r="J71" s="176"/>
      <c r="K71" s="176"/>
      <c r="L71" s="177"/>
      <c r="M71" s="177"/>
      <c r="N71" s="177"/>
      <c r="O71" s="177"/>
      <c r="P71" s="49"/>
      <c r="Q71" s="48"/>
      <c r="R71" s="48"/>
      <c r="S71" s="48"/>
      <c r="T71" s="206"/>
      <c r="U71" s="206"/>
    </row>
    <row r="72" spans="1:21" s="42" customFormat="1" x14ac:dyDescent="0.2">
      <c r="A72" s="35"/>
      <c r="B72" s="35"/>
      <c r="C72" s="36"/>
      <c r="D72" s="36"/>
      <c r="E72" s="36"/>
      <c r="F72" s="36"/>
      <c r="G72" s="36"/>
      <c r="H72" s="36"/>
      <c r="I72" s="176"/>
      <c r="J72" s="176"/>
      <c r="K72" s="176"/>
      <c r="L72" s="177"/>
      <c r="M72" s="177"/>
      <c r="N72" s="177"/>
      <c r="O72" s="177"/>
      <c r="P72" s="49"/>
      <c r="Q72" s="48"/>
      <c r="R72" s="48"/>
      <c r="S72" s="48"/>
      <c r="T72" s="206"/>
      <c r="U72" s="206"/>
    </row>
    <row r="73" spans="1:21" s="42" customFormat="1" x14ac:dyDescent="0.2">
      <c r="A73" s="35"/>
      <c r="B73" s="35"/>
      <c r="C73" s="36"/>
      <c r="D73" s="36"/>
      <c r="E73" s="36"/>
      <c r="F73" s="36"/>
      <c r="G73" s="36"/>
      <c r="H73" s="36"/>
      <c r="I73" s="176"/>
      <c r="J73" s="176"/>
      <c r="K73" s="176"/>
      <c r="L73" s="177"/>
      <c r="M73" s="177"/>
      <c r="N73" s="177"/>
      <c r="O73" s="177"/>
      <c r="P73" s="49"/>
      <c r="Q73" s="48"/>
      <c r="R73" s="48"/>
      <c r="S73" s="48"/>
      <c r="T73" s="206"/>
      <c r="U73" s="206"/>
    </row>
    <row r="74" spans="1:21" s="42" customFormat="1" x14ac:dyDescent="0.2">
      <c r="A74" s="35"/>
      <c r="B74" s="35"/>
      <c r="C74" s="36"/>
      <c r="D74" s="36"/>
      <c r="E74" s="36"/>
      <c r="F74" s="36"/>
      <c r="G74" s="36"/>
      <c r="H74" s="36"/>
      <c r="I74" s="176"/>
      <c r="J74" s="176"/>
      <c r="K74" s="176"/>
      <c r="L74" s="177"/>
      <c r="M74" s="177"/>
      <c r="N74" s="177"/>
      <c r="O74" s="177"/>
      <c r="P74" s="49"/>
      <c r="Q74" s="48"/>
      <c r="R74" s="48"/>
      <c r="S74" s="48"/>
      <c r="T74" s="206"/>
      <c r="U74" s="206"/>
    </row>
    <row r="75" spans="1:21" s="42" customFormat="1" x14ac:dyDescent="0.2">
      <c r="A75" s="35"/>
      <c r="B75" s="35"/>
      <c r="C75" s="36"/>
      <c r="D75" s="36"/>
      <c r="E75" s="36"/>
      <c r="F75" s="36"/>
      <c r="G75" s="36"/>
      <c r="H75" s="36"/>
      <c r="I75" s="176"/>
      <c r="J75" s="176"/>
      <c r="K75" s="176"/>
      <c r="L75" s="177"/>
      <c r="M75" s="177"/>
      <c r="N75" s="177"/>
      <c r="O75" s="177"/>
      <c r="P75" s="49"/>
      <c r="Q75" s="48"/>
      <c r="R75" s="48"/>
      <c r="S75" s="48"/>
      <c r="T75" s="206"/>
      <c r="U75" s="206"/>
    </row>
    <row r="76" spans="1:21" s="42" customFormat="1" x14ac:dyDescent="0.2">
      <c r="A76" s="35"/>
      <c r="B76" s="35"/>
      <c r="C76" s="36"/>
      <c r="D76" s="36"/>
      <c r="E76" s="36"/>
      <c r="F76" s="36"/>
      <c r="G76" s="36"/>
      <c r="H76" s="36"/>
      <c r="I76" s="176"/>
      <c r="J76" s="176"/>
      <c r="K76" s="176"/>
      <c r="L76" s="177"/>
      <c r="M76" s="177"/>
      <c r="N76" s="177"/>
      <c r="O76" s="177"/>
      <c r="P76" s="49"/>
      <c r="Q76" s="48"/>
      <c r="R76" s="48"/>
      <c r="S76" s="48"/>
      <c r="T76" s="206"/>
      <c r="U76" s="206"/>
    </row>
    <row r="77" spans="1:21" s="42" customFormat="1" x14ac:dyDescent="0.2">
      <c r="A77" s="35"/>
      <c r="B77" s="35"/>
      <c r="C77" s="36"/>
      <c r="D77" s="36"/>
      <c r="E77" s="36"/>
      <c r="F77" s="36"/>
      <c r="G77" s="36"/>
      <c r="H77" s="36"/>
      <c r="I77" s="176"/>
      <c r="J77" s="176"/>
      <c r="K77" s="176"/>
      <c r="L77" s="177"/>
      <c r="M77" s="177"/>
      <c r="N77" s="177"/>
      <c r="O77" s="177"/>
      <c r="P77" s="49"/>
      <c r="Q77" s="48"/>
      <c r="R77" s="48"/>
      <c r="S77" s="48"/>
      <c r="T77" s="206"/>
      <c r="U77" s="206"/>
    </row>
    <row r="78" spans="1:21" s="42" customFormat="1" x14ac:dyDescent="0.2">
      <c r="A78" s="35"/>
      <c r="B78" s="35"/>
      <c r="C78" s="36"/>
      <c r="D78" s="36"/>
      <c r="E78" s="36"/>
      <c r="F78" s="36"/>
      <c r="G78" s="36"/>
      <c r="H78" s="36"/>
      <c r="I78" s="176"/>
      <c r="J78" s="176"/>
      <c r="K78" s="176"/>
      <c r="L78" s="177"/>
      <c r="M78" s="177"/>
      <c r="N78" s="177"/>
      <c r="O78" s="177"/>
      <c r="P78" s="49"/>
      <c r="Q78" s="48"/>
      <c r="R78" s="48"/>
      <c r="S78" s="48"/>
      <c r="T78" s="206"/>
      <c r="U78" s="206"/>
    </row>
    <row r="79" spans="1:21" s="42" customFormat="1" x14ac:dyDescent="0.2">
      <c r="A79" s="35"/>
      <c r="B79" s="35"/>
      <c r="C79" s="36"/>
      <c r="D79" s="36"/>
      <c r="E79" s="36"/>
      <c r="F79" s="36"/>
      <c r="G79" s="36"/>
      <c r="H79" s="36"/>
      <c r="I79" s="176"/>
      <c r="J79" s="176"/>
      <c r="K79" s="176"/>
      <c r="L79" s="177"/>
      <c r="M79" s="177"/>
      <c r="N79" s="177"/>
      <c r="O79" s="177"/>
      <c r="P79" s="49"/>
      <c r="Q79" s="48"/>
      <c r="R79" s="48"/>
      <c r="S79" s="48"/>
      <c r="T79" s="206"/>
      <c r="U79" s="206"/>
    </row>
    <row r="80" spans="1:21" s="42" customFormat="1" x14ac:dyDescent="0.2">
      <c r="A80" s="35"/>
      <c r="B80" s="35"/>
      <c r="C80" s="36"/>
      <c r="D80" s="36"/>
      <c r="E80" s="36"/>
      <c r="F80" s="36"/>
      <c r="G80" s="36"/>
      <c r="H80" s="36"/>
      <c r="I80" s="176"/>
      <c r="J80" s="176"/>
      <c r="K80" s="176"/>
      <c r="L80" s="177"/>
      <c r="M80" s="177"/>
      <c r="N80" s="177"/>
      <c r="O80" s="177"/>
      <c r="P80" s="49"/>
      <c r="Q80" s="48"/>
      <c r="R80" s="48"/>
      <c r="S80" s="48"/>
      <c r="T80" s="206"/>
      <c r="U80" s="206"/>
    </row>
    <row r="81" spans="1:21" s="42" customFormat="1" x14ac:dyDescent="0.2">
      <c r="A81" s="35"/>
      <c r="B81" s="35"/>
      <c r="C81" s="36"/>
      <c r="D81" s="36"/>
      <c r="E81" s="36"/>
      <c r="F81" s="36"/>
      <c r="G81" s="36"/>
      <c r="H81" s="36"/>
      <c r="I81" s="176"/>
      <c r="J81" s="176"/>
      <c r="K81" s="176"/>
      <c r="L81" s="177"/>
      <c r="M81" s="177"/>
      <c r="N81" s="177"/>
      <c r="O81" s="177"/>
      <c r="P81" s="49"/>
      <c r="Q81" s="48"/>
      <c r="R81" s="48"/>
      <c r="S81" s="48"/>
      <c r="T81" s="206"/>
      <c r="U81" s="206"/>
    </row>
    <row r="82" spans="1:21" s="42" customFormat="1" x14ac:dyDescent="0.2">
      <c r="A82" s="35"/>
      <c r="B82" s="35"/>
      <c r="C82" s="36"/>
      <c r="D82" s="36"/>
      <c r="E82" s="36"/>
      <c r="F82" s="36"/>
      <c r="G82" s="36"/>
      <c r="H82" s="36"/>
      <c r="I82" s="176"/>
      <c r="J82" s="176"/>
      <c r="K82" s="176"/>
      <c r="L82" s="177"/>
      <c r="M82" s="177"/>
      <c r="N82" s="177"/>
      <c r="O82" s="177"/>
      <c r="P82" s="49"/>
      <c r="Q82" s="48"/>
      <c r="R82" s="48"/>
      <c r="S82" s="48"/>
      <c r="T82" s="206"/>
      <c r="U82" s="206"/>
    </row>
    <row r="83" spans="1:21" s="42" customFormat="1" x14ac:dyDescent="0.2">
      <c r="A83" s="35"/>
      <c r="B83" s="35"/>
      <c r="C83" s="36"/>
      <c r="D83" s="36"/>
      <c r="E83" s="36"/>
      <c r="F83" s="36"/>
      <c r="G83" s="36"/>
      <c r="H83" s="36"/>
      <c r="I83" s="176"/>
      <c r="J83" s="176"/>
      <c r="K83" s="176"/>
      <c r="L83" s="177"/>
      <c r="M83" s="177"/>
      <c r="N83" s="177"/>
      <c r="O83" s="177"/>
      <c r="P83" s="49"/>
      <c r="Q83" s="48"/>
      <c r="R83" s="48"/>
      <c r="S83" s="48"/>
      <c r="T83" s="206"/>
      <c r="U83" s="206"/>
    </row>
    <row r="84" spans="1:21" s="42" customFormat="1" x14ac:dyDescent="0.2">
      <c r="A84" s="35"/>
      <c r="B84" s="35"/>
      <c r="C84" s="36"/>
      <c r="D84" s="36"/>
      <c r="E84" s="36"/>
      <c r="F84" s="36"/>
      <c r="G84" s="36"/>
      <c r="H84" s="36"/>
      <c r="I84" s="176"/>
      <c r="J84" s="176"/>
      <c r="K84" s="176"/>
      <c r="L84" s="177"/>
      <c r="M84" s="177"/>
      <c r="N84" s="177"/>
      <c r="O84" s="177"/>
      <c r="P84" s="49"/>
      <c r="Q84" s="48"/>
      <c r="R84" s="48"/>
      <c r="S84" s="48"/>
      <c r="T84" s="206"/>
      <c r="U84" s="206"/>
    </row>
    <row r="85" spans="1:21" s="42" customFormat="1" x14ac:dyDescent="0.2">
      <c r="A85" s="35"/>
      <c r="B85" s="35"/>
      <c r="C85" s="36"/>
      <c r="D85" s="36"/>
      <c r="E85" s="36"/>
      <c r="F85" s="36"/>
      <c r="G85" s="36"/>
      <c r="H85" s="36"/>
      <c r="I85" s="176"/>
      <c r="J85" s="176"/>
      <c r="K85" s="176"/>
      <c r="L85" s="177"/>
      <c r="M85" s="177"/>
      <c r="N85" s="177"/>
      <c r="O85" s="177"/>
      <c r="P85" s="49"/>
      <c r="Q85" s="48"/>
      <c r="R85" s="48"/>
      <c r="S85" s="48"/>
      <c r="T85" s="206"/>
      <c r="U85" s="206"/>
    </row>
    <row r="86" spans="1:21" s="42" customFormat="1" x14ac:dyDescent="0.2">
      <c r="A86" s="35"/>
      <c r="B86" s="35"/>
      <c r="C86" s="36"/>
      <c r="D86" s="36"/>
      <c r="E86" s="36"/>
      <c r="F86" s="36"/>
      <c r="G86" s="36"/>
      <c r="H86" s="36"/>
      <c r="I86" s="176"/>
      <c r="J86" s="176"/>
      <c r="K86" s="176"/>
      <c r="L86" s="177"/>
      <c r="M86" s="177"/>
      <c r="N86" s="177"/>
      <c r="O86" s="177"/>
      <c r="P86" s="49"/>
      <c r="Q86" s="48"/>
      <c r="R86" s="48"/>
      <c r="S86" s="48"/>
      <c r="T86" s="206"/>
      <c r="U86" s="206"/>
    </row>
    <row r="87" spans="1:21" s="42" customFormat="1" x14ac:dyDescent="0.2">
      <c r="A87" s="35"/>
      <c r="B87" s="35"/>
      <c r="C87" s="36"/>
      <c r="D87" s="36"/>
      <c r="E87" s="36"/>
      <c r="F87" s="36"/>
      <c r="G87" s="36"/>
      <c r="H87" s="36"/>
      <c r="I87" s="176"/>
      <c r="J87" s="176"/>
      <c r="K87" s="176"/>
      <c r="L87" s="177"/>
      <c r="M87" s="177"/>
      <c r="N87" s="177"/>
      <c r="O87" s="177"/>
      <c r="P87" s="49"/>
      <c r="Q87" s="48"/>
      <c r="R87" s="48"/>
      <c r="S87" s="48"/>
      <c r="T87" s="206"/>
      <c r="U87" s="206"/>
    </row>
    <row r="88" spans="1:21" s="42" customFormat="1" x14ac:dyDescent="0.2">
      <c r="A88" s="35"/>
      <c r="B88" s="35"/>
      <c r="C88" s="36"/>
      <c r="D88" s="36"/>
      <c r="E88" s="36"/>
      <c r="F88" s="36"/>
      <c r="G88" s="36"/>
      <c r="H88" s="36"/>
      <c r="I88" s="176"/>
      <c r="J88" s="176"/>
      <c r="K88" s="176"/>
      <c r="L88" s="177"/>
      <c r="M88" s="177"/>
      <c r="N88" s="177"/>
      <c r="O88" s="177"/>
      <c r="P88" s="49"/>
      <c r="Q88" s="48"/>
      <c r="R88" s="48"/>
      <c r="S88" s="48"/>
      <c r="T88" s="206"/>
      <c r="U88" s="206"/>
    </row>
    <row r="89" spans="1:21" s="42" customFormat="1" x14ac:dyDescent="0.2">
      <c r="A89" s="35"/>
      <c r="B89" s="35"/>
      <c r="C89" s="36"/>
      <c r="D89" s="36"/>
      <c r="E89" s="36"/>
      <c r="F89" s="36"/>
      <c r="G89" s="36"/>
      <c r="H89" s="36"/>
      <c r="I89" s="176"/>
      <c r="J89" s="176"/>
      <c r="K89" s="176"/>
      <c r="L89" s="177"/>
      <c r="M89" s="177"/>
      <c r="N89" s="177"/>
      <c r="O89" s="177"/>
      <c r="P89" s="49"/>
      <c r="Q89" s="48"/>
      <c r="R89" s="48"/>
      <c r="S89" s="48"/>
      <c r="T89" s="206"/>
      <c r="U89" s="206"/>
    </row>
    <row r="90" spans="1:21" s="42" customFormat="1" x14ac:dyDescent="0.2">
      <c r="A90" s="35"/>
      <c r="B90" s="35"/>
      <c r="C90" s="36"/>
      <c r="D90" s="36"/>
      <c r="E90" s="36"/>
      <c r="F90" s="36"/>
      <c r="G90" s="36"/>
      <c r="H90" s="36"/>
      <c r="I90" s="176"/>
      <c r="J90" s="176"/>
      <c r="K90" s="176"/>
      <c r="L90" s="177"/>
      <c r="M90" s="177"/>
      <c r="N90" s="177"/>
      <c r="O90" s="177"/>
      <c r="P90" s="49"/>
      <c r="Q90" s="48"/>
      <c r="R90" s="48"/>
      <c r="S90" s="48"/>
      <c r="T90" s="206"/>
      <c r="U90" s="206"/>
    </row>
    <row r="91" spans="1:21" s="42" customFormat="1" x14ac:dyDescent="0.2">
      <c r="A91" s="35"/>
      <c r="B91" s="35"/>
      <c r="C91" s="36"/>
      <c r="D91" s="36"/>
      <c r="E91" s="36"/>
      <c r="F91" s="36"/>
      <c r="G91" s="36"/>
      <c r="H91" s="36"/>
      <c r="I91" s="176"/>
      <c r="J91" s="176"/>
      <c r="K91" s="176"/>
      <c r="L91" s="177"/>
      <c r="M91" s="177"/>
      <c r="N91" s="177"/>
      <c r="O91" s="177"/>
      <c r="P91" s="49"/>
      <c r="Q91" s="48"/>
      <c r="R91" s="48"/>
      <c r="S91" s="48"/>
      <c r="T91" s="206"/>
      <c r="U91" s="206"/>
    </row>
    <row r="92" spans="1:21" s="42" customFormat="1" x14ac:dyDescent="0.2">
      <c r="A92" s="35"/>
      <c r="B92" s="35"/>
      <c r="C92" s="36"/>
      <c r="D92" s="36"/>
      <c r="E92" s="36"/>
      <c r="F92" s="36"/>
      <c r="G92" s="36"/>
      <c r="H92" s="36"/>
      <c r="I92" s="176"/>
      <c r="J92" s="176"/>
      <c r="K92" s="176"/>
      <c r="L92" s="177"/>
      <c r="M92" s="177"/>
      <c r="N92" s="177"/>
      <c r="O92" s="177"/>
      <c r="P92" s="49"/>
      <c r="Q92" s="48"/>
      <c r="R92" s="48"/>
      <c r="S92" s="48"/>
      <c r="T92" s="206"/>
      <c r="U92" s="206"/>
    </row>
    <row r="93" spans="1:21" s="42" customFormat="1" x14ac:dyDescent="0.2">
      <c r="A93" s="35"/>
      <c r="B93" s="35"/>
      <c r="C93" s="36"/>
      <c r="D93" s="36"/>
      <c r="E93" s="36"/>
      <c r="F93" s="36"/>
      <c r="G93" s="36"/>
      <c r="H93" s="36"/>
      <c r="I93" s="176"/>
      <c r="J93" s="176"/>
      <c r="K93" s="176"/>
      <c r="L93" s="177"/>
      <c r="M93" s="177"/>
      <c r="N93" s="177"/>
      <c r="O93" s="177"/>
      <c r="P93" s="49"/>
      <c r="Q93" s="48"/>
      <c r="R93" s="48"/>
      <c r="S93" s="48"/>
      <c r="T93" s="206"/>
      <c r="U93" s="206"/>
    </row>
    <row r="94" spans="1:21" s="42" customFormat="1" x14ac:dyDescent="0.2">
      <c r="A94" s="35"/>
      <c r="B94" s="35"/>
      <c r="C94" s="36"/>
      <c r="D94" s="36"/>
      <c r="E94" s="36"/>
      <c r="F94" s="36"/>
      <c r="G94" s="36"/>
      <c r="H94" s="36"/>
      <c r="I94" s="176"/>
      <c r="J94" s="176"/>
      <c r="K94" s="176"/>
      <c r="L94" s="177"/>
      <c r="M94" s="177"/>
      <c r="N94" s="177"/>
      <c r="O94" s="177"/>
      <c r="P94" s="49"/>
      <c r="Q94" s="48"/>
      <c r="R94" s="48"/>
      <c r="S94" s="48"/>
      <c r="T94" s="206"/>
      <c r="U94" s="206"/>
    </row>
    <row r="95" spans="1:21" s="42" customFormat="1" x14ac:dyDescent="0.2">
      <c r="A95" s="35"/>
      <c r="B95" s="35"/>
      <c r="C95" s="36"/>
      <c r="D95" s="36"/>
      <c r="E95" s="36"/>
      <c r="F95" s="36"/>
      <c r="G95" s="36"/>
      <c r="H95" s="36"/>
      <c r="I95" s="176"/>
      <c r="J95" s="176"/>
      <c r="K95" s="176"/>
      <c r="L95" s="177"/>
      <c r="M95" s="177"/>
      <c r="N95" s="177"/>
      <c r="O95" s="177"/>
      <c r="P95" s="49"/>
      <c r="Q95" s="48"/>
      <c r="R95" s="48"/>
      <c r="S95" s="48"/>
      <c r="T95" s="206"/>
      <c r="U95" s="206"/>
    </row>
    <row r="96" spans="1:21" s="42" customFormat="1" x14ac:dyDescent="0.2">
      <c r="A96" s="35"/>
      <c r="B96" s="35"/>
      <c r="C96" s="36"/>
      <c r="D96" s="36"/>
      <c r="E96" s="36"/>
      <c r="F96" s="36"/>
      <c r="G96" s="36"/>
      <c r="H96" s="36"/>
      <c r="I96" s="176"/>
      <c r="J96" s="176"/>
      <c r="K96" s="176"/>
      <c r="L96" s="177"/>
      <c r="M96" s="177"/>
      <c r="N96" s="177"/>
      <c r="O96" s="177"/>
      <c r="P96" s="49"/>
      <c r="Q96" s="48"/>
      <c r="R96" s="48"/>
      <c r="S96" s="48"/>
      <c r="T96" s="206"/>
      <c r="U96" s="206"/>
    </row>
    <row r="97" spans="1:21" s="42" customFormat="1" x14ac:dyDescent="0.2">
      <c r="A97" s="35"/>
      <c r="B97" s="35"/>
      <c r="C97" s="36"/>
      <c r="D97" s="36"/>
      <c r="E97" s="36"/>
      <c r="F97" s="36"/>
      <c r="G97" s="36"/>
      <c r="H97" s="36"/>
      <c r="I97" s="176"/>
      <c r="J97" s="176"/>
      <c r="K97" s="176"/>
      <c r="L97" s="177"/>
      <c r="M97" s="177"/>
      <c r="N97" s="177"/>
      <c r="O97" s="177"/>
      <c r="P97" s="49"/>
      <c r="Q97" s="48"/>
      <c r="R97" s="48"/>
      <c r="S97" s="48"/>
      <c r="T97" s="206"/>
      <c r="U97" s="206"/>
    </row>
    <row r="98" spans="1:21" s="42" customFormat="1" x14ac:dyDescent="0.2">
      <c r="A98" s="35"/>
      <c r="B98" s="35"/>
      <c r="C98" s="36"/>
      <c r="D98" s="36"/>
      <c r="E98" s="36"/>
      <c r="F98" s="36"/>
      <c r="G98" s="36"/>
      <c r="H98" s="36"/>
      <c r="I98" s="176"/>
      <c r="J98" s="176"/>
      <c r="K98" s="176"/>
      <c r="L98" s="177"/>
      <c r="M98" s="177"/>
      <c r="N98" s="177"/>
      <c r="O98" s="177"/>
      <c r="P98" s="49"/>
      <c r="Q98" s="48"/>
      <c r="R98" s="48"/>
      <c r="S98" s="48"/>
      <c r="T98" s="206"/>
      <c r="U98" s="206"/>
    </row>
    <row r="99" spans="1:21" s="42" customFormat="1" x14ac:dyDescent="0.2">
      <c r="A99" s="35"/>
      <c r="B99" s="35"/>
      <c r="C99" s="36"/>
      <c r="D99" s="36"/>
      <c r="E99" s="36"/>
      <c r="F99" s="36"/>
      <c r="G99" s="36"/>
      <c r="H99" s="36"/>
      <c r="I99" s="176"/>
      <c r="J99" s="176"/>
      <c r="K99" s="176"/>
      <c r="L99" s="177"/>
      <c r="M99" s="177"/>
      <c r="N99" s="177"/>
      <c r="O99" s="177"/>
      <c r="P99" s="49"/>
      <c r="Q99" s="48"/>
      <c r="R99" s="48"/>
      <c r="S99" s="48"/>
      <c r="T99" s="206"/>
      <c r="U99" s="206"/>
    </row>
    <row r="100" spans="1:21" s="42" customFormat="1" x14ac:dyDescent="0.2">
      <c r="A100" s="35"/>
      <c r="B100" s="35"/>
      <c r="C100" s="36"/>
      <c r="D100" s="36"/>
      <c r="E100" s="36"/>
      <c r="F100" s="36"/>
      <c r="G100" s="36"/>
      <c r="H100" s="36"/>
      <c r="I100" s="176"/>
      <c r="J100" s="176"/>
      <c r="K100" s="176"/>
      <c r="L100" s="177"/>
      <c r="M100" s="177"/>
      <c r="N100" s="177"/>
      <c r="O100" s="177"/>
      <c r="P100" s="49"/>
      <c r="Q100" s="48"/>
      <c r="R100" s="48"/>
      <c r="S100" s="48"/>
      <c r="T100" s="206"/>
      <c r="U100" s="206"/>
    </row>
    <row r="101" spans="1:21" s="42" customFormat="1" x14ac:dyDescent="0.2">
      <c r="A101" s="35"/>
      <c r="B101" s="35"/>
      <c r="C101" s="36"/>
      <c r="D101" s="36"/>
      <c r="E101" s="36"/>
      <c r="F101" s="36"/>
      <c r="G101" s="36"/>
      <c r="H101" s="36"/>
      <c r="I101" s="176"/>
      <c r="J101" s="176"/>
      <c r="K101" s="176"/>
      <c r="L101" s="177"/>
      <c r="M101" s="177"/>
      <c r="N101" s="177"/>
      <c r="O101" s="177"/>
      <c r="P101" s="49"/>
      <c r="Q101" s="48"/>
      <c r="R101" s="48"/>
      <c r="S101" s="48"/>
      <c r="T101" s="206"/>
      <c r="U101" s="206"/>
    </row>
    <row r="102" spans="1:21" s="42" customFormat="1" x14ac:dyDescent="0.2">
      <c r="A102" s="35"/>
      <c r="B102" s="35"/>
      <c r="C102" s="36"/>
      <c r="D102" s="36"/>
      <c r="E102" s="36"/>
      <c r="F102" s="36"/>
      <c r="G102" s="36"/>
      <c r="H102" s="36"/>
      <c r="I102" s="176"/>
      <c r="J102" s="176"/>
      <c r="K102" s="176"/>
      <c r="L102" s="177"/>
      <c r="M102" s="177"/>
      <c r="N102" s="177"/>
      <c r="O102" s="177"/>
      <c r="P102" s="49"/>
      <c r="Q102" s="48"/>
      <c r="R102" s="48"/>
      <c r="S102" s="48"/>
      <c r="T102" s="206"/>
      <c r="U102" s="206"/>
    </row>
    <row r="103" spans="1:21" s="42" customFormat="1" x14ac:dyDescent="0.2">
      <c r="A103" s="35"/>
      <c r="B103" s="35"/>
      <c r="C103" s="36"/>
      <c r="D103" s="36"/>
      <c r="E103" s="36"/>
      <c r="F103" s="36"/>
      <c r="G103" s="36"/>
      <c r="H103" s="36"/>
      <c r="I103" s="176"/>
      <c r="J103" s="176"/>
      <c r="K103" s="176"/>
      <c r="L103" s="177"/>
      <c r="M103" s="177"/>
      <c r="N103" s="177"/>
      <c r="O103" s="177"/>
      <c r="P103" s="49"/>
      <c r="Q103" s="48"/>
      <c r="R103" s="48"/>
      <c r="S103" s="48"/>
      <c r="T103" s="206"/>
      <c r="U103" s="206"/>
    </row>
    <row r="104" spans="1:21" s="42" customFormat="1" x14ac:dyDescent="0.2">
      <c r="A104" s="35"/>
      <c r="B104" s="35"/>
      <c r="C104" s="36"/>
      <c r="D104" s="36"/>
      <c r="E104" s="36"/>
      <c r="F104" s="36"/>
      <c r="G104" s="36"/>
      <c r="H104" s="36"/>
      <c r="I104" s="176"/>
      <c r="J104" s="176"/>
      <c r="K104" s="176"/>
      <c r="L104" s="177"/>
      <c r="M104" s="177"/>
      <c r="N104" s="177"/>
      <c r="O104" s="177"/>
      <c r="P104" s="49"/>
      <c r="Q104" s="48"/>
      <c r="R104" s="48"/>
      <c r="S104" s="48"/>
      <c r="T104" s="206"/>
      <c r="U104" s="206"/>
    </row>
    <row r="105" spans="1:21" s="42" customFormat="1" x14ac:dyDescent="0.2">
      <c r="A105" s="35"/>
      <c r="B105" s="35"/>
      <c r="C105" s="36"/>
      <c r="D105" s="36"/>
      <c r="E105" s="36"/>
      <c r="F105" s="36"/>
      <c r="G105" s="36"/>
      <c r="H105" s="36"/>
      <c r="I105" s="176"/>
      <c r="J105" s="176"/>
      <c r="K105" s="176"/>
      <c r="L105" s="177"/>
      <c r="M105" s="177"/>
      <c r="N105" s="177"/>
      <c r="O105" s="177"/>
      <c r="P105" s="49"/>
      <c r="Q105" s="48"/>
      <c r="R105" s="48"/>
      <c r="S105" s="48"/>
      <c r="T105" s="206"/>
      <c r="U105" s="206"/>
    </row>
    <row r="106" spans="1:21" s="42" customFormat="1" x14ac:dyDescent="0.2">
      <c r="A106" s="35"/>
      <c r="B106" s="35"/>
      <c r="C106" s="36"/>
      <c r="D106" s="36"/>
      <c r="E106" s="36"/>
      <c r="F106" s="36"/>
      <c r="G106" s="36"/>
      <c r="H106" s="36"/>
      <c r="I106" s="176"/>
      <c r="J106" s="176"/>
      <c r="K106" s="176"/>
      <c r="L106" s="177"/>
      <c r="M106" s="177"/>
      <c r="N106" s="177"/>
      <c r="O106" s="177"/>
      <c r="P106" s="49"/>
      <c r="Q106" s="48"/>
      <c r="R106" s="48"/>
      <c r="S106" s="48"/>
      <c r="T106" s="206"/>
      <c r="U106" s="206"/>
    </row>
    <row r="107" spans="1:21" s="42" customFormat="1" x14ac:dyDescent="0.2">
      <c r="A107" s="35"/>
      <c r="B107" s="35"/>
      <c r="C107" s="36"/>
      <c r="D107" s="36"/>
      <c r="E107" s="36"/>
      <c r="F107" s="36"/>
      <c r="G107" s="36"/>
      <c r="H107" s="36"/>
      <c r="I107" s="176"/>
      <c r="J107" s="176"/>
      <c r="K107" s="176"/>
      <c r="L107" s="177"/>
      <c r="M107" s="177"/>
      <c r="N107" s="177"/>
      <c r="O107" s="177"/>
      <c r="P107" s="49"/>
      <c r="Q107" s="48"/>
      <c r="R107" s="48"/>
      <c r="S107" s="48"/>
      <c r="T107" s="206"/>
      <c r="U107" s="206"/>
    </row>
    <row r="108" spans="1:21" s="42" customFormat="1" x14ac:dyDescent="0.2">
      <c r="A108" s="35"/>
      <c r="B108" s="35"/>
      <c r="C108" s="36"/>
      <c r="D108" s="36"/>
      <c r="E108" s="36"/>
      <c r="F108" s="36"/>
      <c r="G108" s="36"/>
      <c r="H108" s="36"/>
      <c r="I108" s="176"/>
      <c r="J108" s="176"/>
      <c r="K108" s="176"/>
      <c r="L108" s="177"/>
      <c r="M108" s="177"/>
      <c r="N108" s="177"/>
      <c r="O108" s="177"/>
      <c r="P108" s="49"/>
      <c r="Q108" s="48"/>
      <c r="R108" s="48"/>
      <c r="S108" s="48"/>
      <c r="T108" s="206"/>
      <c r="U108" s="206"/>
    </row>
    <row r="109" spans="1:21" s="42" customFormat="1" x14ac:dyDescent="0.2">
      <c r="A109" s="35"/>
      <c r="B109" s="35"/>
      <c r="C109" s="36"/>
      <c r="D109" s="36"/>
      <c r="E109" s="36"/>
      <c r="F109" s="36"/>
      <c r="G109" s="36"/>
      <c r="H109" s="36"/>
      <c r="I109" s="176"/>
      <c r="J109" s="176"/>
      <c r="K109" s="176"/>
      <c r="L109" s="177"/>
      <c r="M109" s="177"/>
      <c r="N109" s="177"/>
      <c r="O109" s="177"/>
      <c r="P109" s="49"/>
      <c r="Q109" s="48"/>
      <c r="R109" s="48"/>
      <c r="S109" s="48"/>
      <c r="T109" s="206"/>
      <c r="U109" s="206"/>
    </row>
    <row r="110" spans="1:21" s="42" customFormat="1" x14ac:dyDescent="0.2">
      <c r="A110" s="35"/>
      <c r="B110" s="35"/>
      <c r="C110" s="36"/>
      <c r="D110" s="36"/>
      <c r="E110" s="36"/>
      <c r="F110" s="36"/>
      <c r="G110" s="36"/>
      <c r="H110" s="36"/>
      <c r="I110" s="176"/>
      <c r="J110" s="176"/>
      <c r="K110" s="176"/>
      <c r="L110" s="177"/>
      <c r="M110" s="177"/>
      <c r="N110" s="177"/>
      <c r="O110" s="177"/>
      <c r="P110" s="49"/>
      <c r="Q110" s="48"/>
      <c r="R110" s="48"/>
      <c r="S110" s="48"/>
      <c r="T110" s="206"/>
      <c r="U110" s="206"/>
    </row>
    <row r="111" spans="1:21" s="42" customFormat="1" x14ac:dyDescent="0.2">
      <c r="A111" s="35"/>
      <c r="B111" s="35"/>
      <c r="C111" s="36"/>
      <c r="D111" s="36"/>
      <c r="E111" s="36"/>
      <c r="F111" s="36"/>
      <c r="G111" s="36"/>
      <c r="H111" s="36"/>
      <c r="I111" s="176"/>
      <c r="J111" s="176"/>
      <c r="K111" s="176"/>
      <c r="L111" s="177"/>
      <c r="M111" s="177"/>
      <c r="N111" s="177"/>
      <c r="O111" s="177"/>
      <c r="P111" s="49"/>
      <c r="Q111" s="48"/>
      <c r="R111" s="48"/>
      <c r="S111" s="48"/>
      <c r="T111" s="206"/>
      <c r="U111" s="206"/>
    </row>
    <row r="112" spans="1:21" s="42" customFormat="1" x14ac:dyDescent="0.2">
      <c r="A112" s="35"/>
      <c r="B112" s="35"/>
      <c r="C112" s="36"/>
      <c r="D112" s="36"/>
      <c r="E112" s="36"/>
      <c r="F112" s="36"/>
      <c r="G112" s="36"/>
      <c r="H112" s="36"/>
      <c r="I112" s="176"/>
      <c r="J112" s="176"/>
      <c r="K112" s="176"/>
      <c r="L112" s="177"/>
      <c r="M112" s="177"/>
      <c r="N112" s="177"/>
      <c r="O112" s="177"/>
      <c r="P112" s="49"/>
      <c r="Q112" s="48"/>
      <c r="R112" s="48"/>
      <c r="S112" s="48"/>
      <c r="T112" s="206"/>
      <c r="U112" s="206"/>
    </row>
    <row r="113" spans="1:21" s="42" customFormat="1" x14ac:dyDescent="0.2">
      <c r="A113" s="35"/>
      <c r="B113" s="35"/>
      <c r="C113" s="36"/>
      <c r="D113" s="36"/>
      <c r="E113" s="36"/>
      <c r="F113" s="36"/>
      <c r="G113" s="36"/>
      <c r="H113" s="36"/>
      <c r="I113" s="176"/>
      <c r="J113" s="176"/>
      <c r="K113" s="176"/>
      <c r="L113" s="177"/>
      <c r="M113" s="177"/>
      <c r="N113" s="177"/>
      <c r="O113" s="177"/>
      <c r="P113" s="49"/>
      <c r="Q113" s="48"/>
      <c r="R113" s="48"/>
      <c r="S113" s="48"/>
      <c r="T113" s="206"/>
      <c r="U113" s="206"/>
    </row>
    <row r="114" spans="1:21" s="42" customFormat="1" x14ac:dyDescent="0.2">
      <c r="A114" s="35"/>
      <c r="B114" s="35"/>
      <c r="C114" s="36"/>
      <c r="D114" s="36"/>
      <c r="E114" s="36"/>
      <c r="F114" s="36"/>
      <c r="G114" s="36"/>
      <c r="H114" s="36"/>
      <c r="I114" s="176"/>
      <c r="J114" s="176"/>
      <c r="K114" s="176"/>
      <c r="L114" s="177"/>
      <c r="M114" s="177"/>
      <c r="N114" s="177"/>
      <c r="O114" s="177"/>
      <c r="P114" s="49"/>
      <c r="Q114" s="48"/>
      <c r="R114" s="48"/>
      <c r="S114" s="48"/>
      <c r="T114" s="206"/>
      <c r="U114" s="206"/>
    </row>
    <row r="115" spans="1:21" s="42" customFormat="1" x14ac:dyDescent="0.2">
      <c r="A115" s="35"/>
      <c r="B115" s="35"/>
      <c r="C115" s="36"/>
      <c r="D115" s="36"/>
      <c r="E115" s="36"/>
      <c r="F115" s="36"/>
      <c r="G115" s="36"/>
      <c r="H115" s="36"/>
      <c r="I115" s="176"/>
      <c r="J115" s="176"/>
      <c r="K115" s="176"/>
      <c r="L115" s="177"/>
      <c r="M115" s="177"/>
      <c r="N115" s="177"/>
      <c r="O115" s="177"/>
      <c r="P115" s="49"/>
      <c r="Q115" s="48"/>
      <c r="R115" s="48"/>
      <c r="S115" s="48"/>
      <c r="T115" s="206"/>
      <c r="U115" s="206"/>
    </row>
    <row r="116" spans="1:21" s="42" customFormat="1" x14ac:dyDescent="0.2">
      <c r="A116" s="35"/>
      <c r="B116" s="35"/>
      <c r="C116" s="36"/>
      <c r="D116" s="36"/>
      <c r="E116" s="36"/>
      <c r="F116" s="36"/>
      <c r="G116" s="36"/>
      <c r="H116" s="36"/>
      <c r="I116" s="176"/>
      <c r="J116" s="176"/>
      <c r="K116" s="176"/>
      <c r="L116" s="177"/>
      <c r="M116" s="177"/>
      <c r="N116" s="177"/>
      <c r="O116" s="177"/>
      <c r="P116" s="49"/>
      <c r="Q116" s="48"/>
      <c r="R116" s="48"/>
      <c r="S116" s="48"/>
      <c r="T116" s="206"/>
      <c r="U116" s="206"/>
    </row>
    <row r="117" spans="1:21" s="42" customFormat="1" x14ac:dyDescent="0.2">
      <c r="A117" s="35"/>
      <c r="B117" s="35"/>
      <c r="C117" s="36"/>
      <c r="D117" s="36"/>
      <c r="E117" s="36"/>
      <c r="F117" s="36"/>
      <c r="G117" s="36"/>
      <c r="H117" s="36"/>
      <c r="I117" s="176"/>
      <c r="J117" s="176"/>
      <c r="K117" s="176"/>
      <c r="L117" s="177"/>
      <c r="M117" s="177"/>
      <c r="N117" s="177"/>
      <c r="O117" s="177"/>
      <c r="P117" s="49"/>
      <c r="Q117" s="48"/>
      <c r="R117" s="48"/>
      <c r="S117" s="48"/>
      <c r="T117" s="206"/>
      <c r="U117" s="206"/>
    </row>
    <row r="118" spans="1:21" s="42" customFormat="1" x14ac:dyDescent="0.2">
      <c r="A118" s="35"/>
      <c r="B118" s="35"/>
      <c r="C118" s="36"/>
      <c r="D118" s="36"/>
      <c r="E118" s="36"/>
      <c r="F118" s="36"/>
      <c r="G118" s="36"/>
      <c r="H118" s="36"/>
      <c r="I118" s="176"/>
      <c r="J118" s="176"/>
      <c r="K118" s="176"/>
      <c r="L118" s="177"/>
      <c r="M118" s="177"/>
      <c r="N118" s="177"/>
      <c r="O118" s="177"/>
      <c r="P118" s="49"/>
      <c r="Q118" s="48"/>
      <c r="R118" s="48"/>
      <c r="S118" s="48"/>
      <c r="T118" s="206"/>
      <c r="U118" s="206"/>
    </row>
    <row r="119" spans="1:21" s="42" customFormat="1" x14ac:dyDescent="0.2">
      <c r="A119" s="35"/>
      <c r="B119" s="35"/>
      <c r="C119" s="36"/>
      <c r="D119" s="36"/>
      <c r="E119" s="36"/>
      <c r="F119" s="36"/>
      <c r="G119" s="36"/>
      <c r="H119" s="36"/>
      <c r="I119" s="176"/>
      <c r="J119" s="176"/>
      <c r="K119" s="176"/>
      <c r="L119" s="177"/>
      <c r="M119" s="177"/>
      <c r="N119" s="177"/>
      <c r="O119" s="177"/>
      <c r="P119" s="49"/>
      <c r="Q119" s="48"/>
      <c r="R119" s="48"/>
      <c r="S119" s="48"/>
      <c r="T119" s="206"/>
      <c r="U119" s="206"/>
    </row>
    <row r="120" spans="1:21" s="42" customFormat="1" x14ac:dyDescent="0.2">
      <c r="A120" s="35"/>
      <c r="B120" s="35"/>
      <c r="C120" s="36"/>
      <c r="D120" s="36"/>
      <c r="E120" s="36"/>
      <c r="F120" s="36"/>
      <c r="G120" s="36"/>
      <c r="H120" s="36"/>
      <c r="I120" s="176"/>
      <c r="J120" s="176"/>
      <c r="K120" s="176"/>
      <c r="L120" s="177"/>
      <c r="M120" s="177"/>
      <c r="N120" s="177"/>
      <c r="O120" s="177"/>
      <c r="P120" s="49"/>
      <c r="Q120" s="48"/>
      <c r="R120" s="48"/>
      <c r="S120" s="48"/>
      <c r="T120" s="206"/>
      <c r="U120" s="206"/>
    </row>
    <row r="121" spans="1:21" s="42" customFormat="1" x14ac:dyDescent="0.2">
      <c r="A121" s="35"/>
      <c r="B121" s="35"/>
      <c r="C121" s="36"/>
      <c r="D121" s="36"/>
      <c r="E121" s="36"/>
      <c r="F121" s="36"/>
      <c r="G121" s="36"/>
      <c r="H121" s="36"/>
      <c r="I121" s="176"/>
      <c r="J121" s="176"/>
      <c r="K121" s="176"/>
      <c r="L121" s="177"/>
      <c r="M121" s="177"/>
      <c r="N121" s="177"/>
      <c r="O121" s="177"/>
      <c r="P121" s="49"/>
      <c r="Q121" s="48"/>
      <c r="R121" s="48"/>
      <c r="S121" s="48"/>
      <c r="T121" s="206"/>
      <c r="U121" s="206"/>
    </row>
    <row r="122" spans="1:21" s="42" customFormat="1" x14ac:dyDescent="0.2">
      <c r="A122" s="35"/>
      <c r="B122" s="35"/>
      <c r="C122" s="36"/>
      <c r="D122" s="36"/>
      <c r="E122" s="36"/>
      <c r="F122" s="36"/>
      <c r="G122" s="36"/>
      <c r="H122" s="36"/>
      <c r="I122" s="176"/>
      <c r="J122" s="176"/>
      <c r="K122" s="176"/>
      <c r="L122" s="177"/>
      <c r="M122" s="177"/>
      <c r="N122" s="177"/>
      <c r="O122" s="177"/>
      <c r="P122" s="49"/>
      <c r="Q122" s="48"/>
      <c r="R122" s="48"/>
      <c r="S122" s="48"/>
      <c r="T122" s="206"/>
      <c r="U122" s="206"/>
    </row>
    <row r="123" spans="1:21" s="42" customFormat="1" x14ac:dyDescent="0.2">
      <c r="A123" s="35"/>
      <c r="B123" s="35"/>
      <c r="C123" s="36"/>
      <c r="D123" s="36"/>
      <c r="E123" s="36"/>
      <c r="F123" s="36"/>
      <c r="G123" s="36"/>
      <c r="H123" s="36"/>
      <c r="I123" s="176"/>
      <c r="J123" s="176"/>
      <c r="K123" s="176"/>
      <c r="L123" s="177"/>
      <c r="M123" s="177"/>
      <c r="N123" s="177"/>
      <c r="O123" s="177"/>
      <c r="P123" s="49"/>
      <c r="Q123" s="48"/>
      <c r="R123" s="48"/>
      <c r="S123" s="48"/>
      <c r="T123" s="206"/>
      <c r="U123" s="206"/>
    </row>
    <row r="124" spans="1:21" s="42" customFormat="1" x14ac:dyDescent="0.2">
      <c r="A124" s="35"/>
      <c r="B124" s="35"/>
      <c r="C124" s="36"/>
      <c r="D124" s="36"/>
      <c r="E124" s="36"/>
      <c r="F124" s="36"/>
      <c r="G124" s="36"/>
      <c r="H124" s="36"/>
      <c r="I124" s="176"/>
      <c r="J124" s="176"/>
      <c r="K124" s="176"/>
      <c r="L124" s="177"/>
      <c r="M124" s="177"/>
      <c r="N124" s="177"/>
      <c r="O124" s="177"/>
      <c r="P124" s="49"/>
      <c r="Q124" s="48"/>
      <c r="R124" s="48"/>
      <c r="S124" s="48"/>
      <c r="T124" s="206"/>
      <c r="U124" s="206"/>
    </row>
    <row r="125" spans="1:21" s="42" customFormat="1" x14ac:dyDescent="0.2">
      <c r="A125" s="35"/>
      <c r="B125" s="35"/>
      <c r="C125" s="36"/>
      <c r="D125" s="36"/>
      <c r="E125" s="36"/>
      <c r="F125" s="36"/>
      <c r="G125" s="36"/>
      <c r="H125" s="36"/>
      <c r="I125" s="176"/>
      <c r="J125" s="176"/>
      <c r="K125" s="176"/>
      <c r="L125" s="177"/>
      <c r="M125" s="177"/>
      <c r="N125" s="177"/>
      <c r="O125" s="177"/>
      <c r="P125" s="49"/>
      <c r="Q125" s="48"/>
      <c r="R125" s="48"/>
      <c r="S125" s="48"/>
      <c r="T125" s="206"/>
      <c r="U125" s="206"/>
    </row>
    <row r="126" spans="1:21" s="42" customFormat="1" x14ac:dyDescent="0.2">
      <c r="A126" s="35"/>
      <c r="B126" s="35"/>
      <c r="C126" s="36"/>
      <c r="D126" s="36"/>
      <c r="E126" s="36"/>
      <c r="F126" s="36"/>
      <c r="G126" s="36"/>
      <c r="H126" s="36"/>
      <c r="I126" s="176"/>
      <c r="J126" s="176"/>
      <c r="K126" s="176"/>
      <c r="L126" s="177"/>
      <c r="M126" s="177"/>
      <c r="N126" s="177"/>
      <c r="O126" s="177"/>
      <c r="P126" s="49"/>
      <c r="Q126" s="48"/>
      <c r="R126" s="48"/>
      <c r="S126" s="48"/>
      <c r="T126" s="206"/>
      <c r="U126" s="206"/>
    </row>
    <row r="127" spans="1:21" s="42" customFormat="1" x14ac:dyDescent="0.2">
      <c r="A127" s="35"/>
      <c r="B127" s="35"/>
      <c r="C127" s="36"/>
      <c r="D127" s="36"/>
      <c r="E127" s="36"/>
      <c r="F127" s="36"/>
      <c r="G127" s="36"/>
      <c r="H127" s="36"/>
      <c r="I127" s="176"/>
      <c r="J127" s="176"/>
      <c r="K127" s="176"/>
      <c r="L127" s="177"/>
      <c r="M127" s="177"/>
      <c r="N127" s="177"/>
      <c r="O127" s="177"/>
      <c r="P127" s="49"/>
      <c r="Q127" s="48"/>
      <c r="R127" s="48"/>
      <c r="S127" s="48"/>
      <c r="T127" s="206"/>
      <c r="U127" s="206"/>
    </row>
    <row r="128" spans="1:21" s="42" customFormat="1" x14ac:dyDescent="0.2">
      <c r="A128" s="35"/>
      <c r="B128" s="35"/>
      <c r="C128" s="36"/>
      <c r="D128" s="36"/>
      <c r="E128" s="36"/>
      <c r="F128" s="36"/>
      <c r="G128" s="36"/>
      <c r="H128" s="36"/>
      <c r="I128" s="176"/>
      <c r="J128" s="176"/>
      <c r="K128" s="176"/>
      <c r="L128" s="177"/>
      <c r="M128" s="177"/>
      <c r="N128" s="177"/>
      <c r="O128" s="177"/>
      <c r="P128" s="49"/>
      <c r="Q128" s="48"/>
      <c r="R128" s="48"/>
      <c r="S128" s="48"/>
      <c r="T128" s="206"/>
      <c r="U128" s="206"/>
    </row>
    <row r="129" spans="1:21" s="42" customFormat="1" x14ac:dyDescent="0.2">
      <c r="A129" s="35"/>
      <c r="B129" s="35"/>
      <c r="C129" s="36"/>
      <c r="D129" s="36"/>
      <c r="E129" s="36"/>
      <c r="F129" s="36"/>
      <c r="G129" s="36"/>
      <c r="H129" s="36"/>
      <c r="I129" s="176"/>
      <c r="J129" s="176"/>
      <c r="K129" s="176"/>
      <c r="L129" s="177"/>
      <c r="M129" s="177"/>
      <c r="N129" s="177"/>
      <c r="O129" s="177"/>
      <c r="P129" s="49"/>
      <c r="Q129" s="48"/>
      <c r="R129" s="48"/>
      <c r="S129" s="48"/>
      <c r="T129" s="206"/>
      <c r="U129" s="206"/>
    </row>
    <row r="130" spans="1:21" s="42" customFormat="1" x14ac:dyDescent="0.2">
      <c r="A130" s="35"/>
      <c r="B130" s="35"/>
      <c r="C130" s="36"/>
      <c r="D130" s="36"/>
      <c r="E130" s="36"/>
      <c r="F130" s="36"/>
      <c r="G130" s="36"/>
      <c r="H130" s="36"/>
      <c r="I130" s="176"/>
      <c r="J130" s="176"/>
      <c r="K130" s="176"/>
      <c r="L130" s="177"/>
      <c r="M130" s="177"/>
      <c r="N130" s="177"/>
      <c r="O130" s="177"/>
      <c r="P130" s="49"/>
      <c r="Q130" s="48"/>
      <c r="R130" s="48"/>
      <c r="S130" s="48"/>
      <c r="T130" s="206"/>
      <c r="U130" s="206"/>
    </row>
    <row r="131" spans="1:21" s="42" customFormat="1" x14ac:dyDescent="0.2">
      <c r="A131" s="35"/>
      <c r="B131" s="35"/>
      <c r="C131" s="36"/>
      <c r="D131" s="36"/>
      <c r="E131" s="36"/>
      <c r="F131" s="36"/>
      <c r="G131" s="36"/>
      <c r="H131" s="36"/>
      <c r="I131" s="176"/>
      <c r="J131" s="176"/>
      <c r="K131" s="176"/>
      <c r="L131" s="177"/>
      <c r="M131" s="177"/>
      <c r="N131" s="177"/>
      <c r="O131" s="177"/>
      <c r="P131" s="49"/>
      <c r="Q131" s="48"/>
      <c r="R131" s="48"/>
      <c r="S131" s="48"/>
      <c r="T131" s="206"/>
      <c r="U131" s="206"/>
    </row>
    <row r="132" spans="1:21" s="42" customFormat="1" x14ac:dyDescent="0.2">
      <c r="A132" s="35"/>
      <c r="B132" s="35"/>
      <c r="C132" s="36"/>
      <c r="D132" s="36"/>
      <c r="E132" s="36"/>
      <c r="F132" s="36"/>
      <c r="G132" s="36"/>
      <c r="H132" s="36"/>
      <c r="I132" s="176"/>
      <c r="J132" s="176"/>
      <c r="K132" s="176"/>
      <c r="L132" s="177"/>
      <c r="M132" s="177"/>
      <c r="N132" s="177"/>
      <c r="O132" s="177"/>
      <c r="P132" s="49"/>
      <c r="Q132" s="48"/>
      <c r="R132" s="48"/>
      <c r="S132" s="48"/>
      <c r="T132" s="206"/>
      <c r="U132" s="206"/>
    </row>
    <row r="133" spans="1:21" s="42" customFormat="1" x14ac:dyDescent="0.2">
      <c r="A133" s="35"/>
      <c r="B133" s="35"/>
      <c r="C133" s="36"/>
      <c r="D133" s="36"/>
      <c r="E133" s="36"/>
      <c r="F133" s="36"/>
      <c r="G133" s="36"/>
      <c r="H133" s="36"/>
      <c r="I133" s="176"/>
      <c r="J133" s="176"/>
      <c r="K133" s="176"/>
      <c r="L133" s="177"/>
      <c r="M133" s="177"/>
      <c r="N133" s="177"/>
      <c r="O133" s="177"/>
      <c r="P133" s="49"/>
      <c r="Q133" s="48"/>
      <c r="R133" s="48"/>
      <c r="S133" s="48"/>
      <c r="T133" s="206"/>
      <c r="U133" s="206"/>
    </row>
    <row r="134" spans="1:21" s="42" customFormat="1" x14ac:dyDescent="0.2">
      <c r="A134" s="35"/>
      <c r="B134" s="35"/>
      <c r="C134" s="36"/>
      <c r="D134" s="36"/>
      <c r="E134" s="36"/>
      <c r="F134" s="36"/>
      <c r="G134" s="36"/>
      <c r="H134" s="36"/>
      <c r="I134" s="176"/>
      <c r="J134" s="176"/>
      <c r="K134" s="176"/>
      <c r="L134" s="177"/>
      <c r="M134" s="177"/>
      <c r="N134" s="177"/>
      <c r="O134" s="177"/>
      <c r="P134" s="49"/>
      <c r="Q134" s="48"/>
      <c r="R134" s="48"/>
      <c r="S134" s="48"/>
      <c r="T134" s="206"/>
      <c r="U134" s="206"/>
    </row>
    <row r="135" spans="1:21" s="42" customFormat="1" x14ac:dyDescent="0.2">
      <c r="A135" s="35"/>
      <c r="B135" s="35"/>
      <c r="C135" s="36"/>
      <c r="D135" s="36"/>
      <c r="E135" s="36"/>
      <c r="F135" s="36"/>
      <c r="G135" s="36"/>
      <c r="H135" s="36"/>
      <c r="I135" s="176"/>
      <c r="J135" s="176"/>
      <c r="K135" s="176"/>
      <c r="L135" s="177"/>
      <c r="M135" s="177"/>
      <c r="N135" s="177"/>
      <c r="O135" s="177"/>
      <c r="P135" s="49"/>
      <c r="Q135" s="48"/>
      <c r="R135" s="48"/>
      <c r="S135" s="48"/>
      <c r="T135" s="206"/>
      <c r="U135" s="206"/>
    </row>
    <row r="136" spans="1:21" s="42" customFormat="1" x14ac:dyDescent="0.2">
      <c r="A136" s="35"/>
      <c r="B136" s="35"/>
      <c r="C136" s="36"/>
      <c r="D136" s="36"/>
      <c r="E136" s="36"/>
      <c r="F136" s="36"/>
      <c r="G136" s="36"/>
      <c r="H136" s="36"/>
      <c r="I136" s="176"/>
      <c r="J136" s="176"/>
      <c r="K136" s="176"/>
      <c r="L136" s="177"/>
      <c r="M136" s="177"/>
      <c r="N136" s="177"/>
      <c r="O136" s="177"/>
      <c r="P136" s="49"/>
      <c r="Q136" s="48"/>
      <c r="R136" s="48"/>
      <c r="S136" s="48"/>
      <c r="T136" s="206"/>
      <c r="U136" s="206"/>
    </row>
    <row r="137" spans="1:21" s="42" customFormat="1" x14ac:dyDescent="0.2">
      <c r="A137" s="35"/>
      <c r="B137" s="35"/>
      <c r="C137" s="36"/>
      <c r="D137" s="36"/>
      <c r="E137" s="36"/>
      <c r="F137" s="36"/>
      <c r="G137" s="36"/>
      <c r="H137" s="36"/>
      <c r="I137" s="176"/>
      <c r="J137" s="176"/>
      <c r="K137" s="176"/>
      <c r="L137" s="177"/>
      <c r="M137" s="177"/>
      <c r="N137" s="177"/>
      <c r="O137" s="177"/>
      <c r="P137" s="49"/>
      <c r="Q137" s="48"/>
      <c r="R137" s="48"/>
      <c r="S137" s="48"/>
      <c r="T137" s="206"/>
      <c r="U137" s="206"/>
    </row>
    <row r="138" spans="1:21" s="42" customFormat="1" x14ac:dyDescent="0.2">
      <c r="A138" s="35"/>
      <c r="B138" s="35"/>
      <c r="C138" s="36"/>
      <c r="D138" s="36"/>
      <c r="E138" s="36"/>
      <c r="F138" s="36"/>
      <c r="G138" s="36"/>
      <c r="H138" s="36"/>
      <c r="I138" s="176"/>
      <c r="J138" s="176"/>
      <c r="K138" s="176"/>
      <c r="L138" s="177"/>
      <c r="M138" s="177"/>
      <c r="N138" s="177"/>
      <c r="O138" s="177"/>
      <c r="P138" s="49"/>
      <c r="Q138" s="48"/>
      <c r="R138" s="48"/>
      <c r="S138" s="48"/>
      <c r="T138" s="206"/>
      <c r="U138" s="206"/>
    </row>
    <row r="139" spans="1:21" s="42" customFormat="1" x14ac:dyDescent="0.2">
      <c r="A139" s="35"/>
      <c r="B139" s="35"/>
      <c r="C139" s="36"/>
      <c r="D139" s="36"/>
      <c r="E139" s="36"/>
      <c r="F139" s="36"/>
      <c r="G139" s="36"/>
      <c r="H139" s="36"/>
      <c r="I139" s="176"/>
      <c r="J139" s="176"/>
      <c r="K139" s="176"/>
      <c r="L139" s="177"/>
      <c r="M139" s="177"/>
      <c r="N139" s="177"/>
      <c r="O139" s="177"/>
      <c r="P139" s="49"/>
      <c r="Q139" s="48"/>
      <c r="R139" s="48"/>
      <c r="S139" s="48"/>
      <c r="T139" s="206"/>
      <c r="U139" s="206"/>
    </row>
    <row r="140" spans="1:21" s="42" customFormat="1" x14ac:dyDescent="0.2">
      <c r="A140" s="35"/>
      <c r="B140" s="35"/>
      <c r="C140" s="36"/>
      <c r="D140" s="36"/>
      <c r="E140" s="36"/>
      <c r="F140" s="36"/>
      <c r="G140" s="36"/>
      <c r="H140" s="36"/>
      <c r="I140" s="176"/>
      <c r="J140" s="176"/>
      <c r="K140" s="176"/>
      <c r="L140" s="177"/>
      <c r="M140" s="177"/>
      <c r="N140" s="177"/>
      <c r="O140" s="177"/>
      <c r="P140" s="49"/>
      <c r="Q140" s="48"/>
      <c r="R140" s="48"/>
      <c r="S140" s="48"/>
      <c r="T140" s="206"/>
      <c r="U140" s="206"/>
    </row>
    <row r="141" spans="1:21" s="42" customFormat="1" x14ac:dyDescent="0.2">
      <c r="A141" s="35"/>
      <c r="B141" s="35"/>
      <c r="C141" s="36"/>
      <c r="D141" s="36"/>
      <c r="E141" s="36"/>
      <c r="F141" s="36"/>
      <c r="G141" s="36"/>
      <c r="H141" s="36"/>
      <c r="I141" s="176"/>
      <c r="J141" s="176"/>
      <c r="K141" s="176"/>
      <c r="L141" s="177"/>
      <c r="M141" s="177"/>
      <c r="N141" s="177"/>
      <c r="O141" s="177"/>
      <c r="P141" s="49"/>
      <c r="Q141" s="48"/>
      <c r="R141" s="48"/>
      <c r="S141" s="48"/>
      <c r="T141" s="206"/>
      <c r="U141" s="206"/>
    </row>
    <row r="142" spans="1:21" s="42" customFormat="1" x14ac:dyDescent="0.2">
      <c r="A142" s="35"/>
      <c r="B142" s="35"/>
      <c r="C142" s="36"/>
      <c r="D142" s="36"/>
      <c r="E142" s="36"/>
      <c r="F142" s="36"/>
      <c r="G142" s="36"/>
      <c r="H142" s="36"/>
      <c r="I142" s="176"/>
      <c r="J142" s="176"/>
      <c r="K142" s="176"/>
      <c r="L142" s="177"/>
      <c r="M142" s="177"/>
      <c r="N142" s="177"/>
      <c r="O142" s="177"/>
      <c r="P142" s="49"/>
      <c r="Q142" s="48"/>
      <c r="R142" s="48"/>
      <c r="S142" s="48"/>
      <c r="T142" s="206"/>
      <c r="U142" s="206"/>
    </row>
    <row r="143" spans="1:21" s="42" customFormat="1" x14ac:dyDescent="0.2">
      <c r="A143" s="35"/>
      <c r="B143" s="35"/>
      <c r="C143" s="36"/>
      <c r="D143" s="36"/>
      <c r="E143" s="36"/>
      <c r="F143" s="36"/>
      <c r="G143" s="36"/>
      <c r="H143" s="36"/>
      <c r="I143" s="176"/>
      <c r="J143" s="176"/>
      <c r="K143" s="176"/>
      <c r="L143" s="177"/>
      <c r="M143" s="177"/>
      <c r="N143" s="177"/>
      <c r="O143" s="177"/>
      <c r="P143" s="49"/>
      <c r="Q143" s="48"/>
      <c r="R143" s="48"/>
      <c r="S143" s="48"/>
      <c r="T143" s="206"/>
      <c r="U143" s="206"/>
    </row>
    <row r="144" spans="1:21" s="42" customFormat="1" x14ac:dyDescent="0.2">
      <c r="A144" s="35"/>
      <c r="B144" s="35"/>
      <c r="C144" s="36"/>
      <c r="D144" s="36"/>
      <c r="E144" s="36"/>
      <c r="F144" s="36"/>
      <c r="G144" s="36"/>
      <c r="H144" s="36"/>
      <c r="I144" s="176"/>
      <c r="J144" s="176"/>
      <c r="K144" s="176"/>
      <c r="L144" s="177"/>
      <c r="M144" s="177"/>
      <c r="N144" s="177"/>
      <c r="O144" s="177"/>
      <c r="P144" s="49"/>
      <c r="Q144" s="48"/>
      <c r="R144" s="48"/>
      <c r="S144" s="48"/>
      <c r="T144" s="206"/>
      <c r="U144" s="206"/>
    </row>
    <row r="145" spans="1:21" s="42" customFormat="1" x14ac:dyDescent="0.2">
      <c r="A145" s="35"/>
      <c r="B145" s="35"/>
      <c r="C145" s="36"/>
      <c r="D145" s="36"/>
      <c r="E145" s="36"/>
      <c r="F145" s="36"/>
      <c r="G145" s="36"/>
      <c r="H145" s="36"/>
      <c r="I145" s="176"/>
      <c r="J145" s="176"/>
      <c r="K145" s="176"/>
      <c r="L145" s="177"/>
      <c r="M145" s="177"/>
      <c r="N145" s="177"/>
      <c r="O145" s="177"/>
      <c r="P145" s="49"/>
      <c r="Q145" s="48"/>
      <c r="R145" s="48"/>
      <c r="S145" s="48"/>
      <c r="T145" s="206"/>
      <c r="U145" s="206"/>
    </row>
    <row r="146" spans="1:21" s="42" customFormat="1" x14ac:dyDescent="0.2">
      <c r="A146" s="35"/>
      <c r="B146" s="35"/>
      <c r="C146" s="36"/>
      <c r="D146" s="36"/>
      <c r="E146" s="36"/>
      <c r="F146" s="36"/>
      <c r="G146" s="36"/>
      <c r="H146" s="36"/>
      <c r="I146" s="176"/>
      <c r="J146" s="176"/>
      <c r="K146" s="176"/>
      <c r="L146" s="177"/>
      <c r="M146" s="177"/>
      <c r="N146" s="177"/>
      <c r="O146" s="177"/>
      <c r="P146" s="49"/>
      <c r="Q146" s="48"/>
      <c r="R146" s="48"/>
      <c r="S146" s="48"/>
      <c r="T146" s="206"/>
      <c r="U146" s="206"/>
    </row>
    <row r="147" spans="1:21" s="42" customFormat="1" x14ac:dyDescent="0.2">
      <c r="A147" s="35"/>
      <c r="B147" s="35"/>
      <c r="C147" s="36"/>
      <c r="D147" s="36"/>
      <c r="E147" s="36"/>
      <c r="F147" s="36"/>
      <c r="G147" s="36"/>
      <c r="H147" s="36"/>
      <c r="I147" s="176"/>
      <c r="J147" s="176"/>
      <c r="K147" s="176"/>
      <c r="L147" s="177"/>
      <c r="M147" s="177"/>
      <c r="N147" s="177"/>
      <c r="O147" s="177"/>
      <c r="P147" s="49"/>
      <c r="Q147" s="48"/>
      <c r="R147" s="48"/>
      <c r="S147" s="48"/>
      <c r="T147" s="206"/>
      <c r="U147" s="206"/>
    </row>
    <row r="148" spans="1:21" s="42" customFormat="1" x14ac:dyDescent="0.2">
      <c r="A148" s="35"/>
      <c r="B148" s="35"/>
      <c r="C148" s="36"/>
      <c r="D148" s="36"/>
      <c r="E148" s="36"/>
      <c r="F148" s="36"/>
      <c r="G148" s="36"/>
      <c r="H148" s="36"/>
      <c r="I148" s="176"/>
      <c r="J148" s="176"/>
      <c r="K148" s="176"/>
      <c r="L148" s="177"/>
      <c r="M148" s="177"/>
      <c r="N148" s="177"/>
      <c r="O148" s="177"/>
      <c r="P148" s="49"/>
      <c r="Q148" s="48"/>
      <c r="R148" s="48"/>
      <c r="S148" s="48"/>
      <c r="T148" s="206"/>
      <c r="U148" s="206"/>
    </row>
    <row r="149" spans="1:21" x14ac:dyDescent="0.2">
      <c r="A149" s="290"/>
      <c r="B149" s="290"/>
      <c r="C149" s="291"/>
      <c r="D149" s="291"/>
      <c r="E149" s="291"/>
      <c r="F149" s="291"/>
      <c r="G149" s="291"/>
      <c r="H149" s="291"/>
      <c r="I149" s="292"/>
      <c r="J149" s="292"/>
      <c r="K149" s="292"/>
      <c r="L149" s="293"/>
      <c r="M149" s="293"/>
      <c r="N149" s="293"/>
      <c r="O149" s="293"/>
      <c r="P149" s="283"/>
      <c r="Q149" s="282"/>
      <c r="R149" s="282"/>
      <c r="S149" s="282"/>
      <c r="T149" s="294"/>
      <c r="U149" s="295"/>
    </row>
    <row r="150" spans="1:21" x14ac:dyDescent="0.2">
      <c r="A150" s="296"/>
      <c r="B150" s="296"/>
      <c r="C150" s="179"/>
      <c r="D150" s="179"/>
      <c r="E150" s="179"/>
      <c r="F150" s="179"/>
      <c r="G150" s="179"/>
      <c r="H150" s="179"/>
      <c r="I150" s="180"/>
      <c r="J150" s="180"/>
      <c r="K150" s="180"/>
      <c r="L150" s="12"/>
      <c r="M150" s="12"/>
      <c r="N150" s="12"/>
      <c r="O150" s="12"/>
      <c r="P150" s="10"/>
      <c r="Q150" s="9"/>
      <c r="R150" s="9"/>
      <c r="S150" s="9"/>
      <c r="T150" s="207"/>
      <c r="U150" s="297"/>
    </row>
    <row r="151" spans="1:21" x14ac:dyDescent="0.2">
      <c r="A151" s="296"/>
      <c r="B151" s="296"/>
      <c r="C151" s="179"/>
      <c r="D151" s="179"/>
      <c r="E151" s="179"/>
      <c r="F151" s="179"/>
      <c r="G151" s="179"/>
      <c r="H151" s="179"/>
      <c r="I151" s="180"/>
      <c r="J151" s="180"/>
      <c r="K151" s="180"/>
      <c r="L151" s="12"/>
      <c r="M151" s="12"/>
      <c r="N151" s="12"/>
      <c r="O151" s="12"/>
      <c r="P151" s="10"/>
      <c r="Q151" s="9"/>
      <c r="R151" s="9"/>
      <c r="S151" s="9"/>
      <c r="T151" s="207"/>
      <c r="U151" s="297"/>
    </row>
    <row r="152" spans="1:21" x14ac:dyDescent="0.2">
      <c r="A152" s="296"/>
      <c r="B152" s="296"/>
      <c r="C152" s="179"/>
      <c r="D152" s="179"/>
      <c r="E152" s="179"/>
      <c r="F152" s="179"/>
      <c r="G152" s="179"/>
      <c r="H152" s="179"/>
      <c r="I152" s="180"/>
      <c r="J152" s="180"/>
      <c r="K152" s="180"/>
      <c r="L152" s="12"/>
      <c r="M152" s="12"/>
      <c r="N152" s="12"/>
      <c r="O152" s="12"/>
      <c r="P152" s="10"/>
      <c r="Q152" s="9"/>
      <c r="R152" s="9"/>
      <c r="S152" s="9"/>
      <c r="T152" s="207"/>
      <c r="U152" s="297"/>
    </row>
    <row r="153" spans="1:21" x14ac:dyDescent="0.2">
      <c r="A153" s="296"/>
      <c r="B153" s="296"/>
      <c r="C153" s="179"/>
      <c r="D153" s="179"/>
      <c r="E153" s="179"/>
      <c r="F153" s="179"/>
      <c r="G153" s="179"/>
      <c r="H153" s="179"/>
      <c r="I153" s="180"/>
      <c r="J153" s="180"/>
      <c r="K153" s="180"/>
      <c r="L153" s="12"/>
      <c r="M153" s="12"/>
      <c r="N153" s="12"/>
      <c r="O153" s="12"/>
      <c r="P153" s="10"/>
      <c r="Q153" s="9"/>
      <c r="R153" s="9"/>
      <c r="S153" s="9"/>
      <c r="T153" s="207"/>
      <c r="U153" s="297"/>
    </row>
    <row r="154" spans="1:21" x14ac:dyDescent="0.2">
      <c r="A154" s="296"/>
      <c r="B154" s="296"/>
      <c r="C154" s="179"/>
      <c r="D154" s="179"/>
      <c r="E154" s="179"/>
      <c r="F154" s="179"/>
      <c r="G154" s="179"/>
      <c r="H154" s="179"/>
      <c r="I154" s="180"/>
      <c r="J154" s="180"/>
      <c r="K154" s="180"/>
      <c r="L154" s="12"/>
      <c r="M154" s="12"/>
      <c r="N154" s="12"/>
      <c r="O154" s="12"/>
      <c r="P154" s="10"/>
      <c r="Q154" s="9"/>
      <c r="R154" s="9"/>
      <c r="S154" s="9"/>
      <c r="T154" s="207"/>
      <c r="U154" s="297"/>
    </row>
    <row r="155" spans="1:21" x14ac:dyDescent="0.2">
      <c r="A155" s="296"/>
      <c r="B155" s="296"/>
      <c r="C155" s="179"/>
      <c r="D155" s="179"/>
      <c r="E155" s="179"/>
      <c r="F155" s="179"/>
      <c r="G155" s="179"/>
      <c r="H155" s="179"/>
      <c r="I155" s="180"/>
      <c r="J155" s="180"/>
      <c r="K155" s="180"/>
      <c r="L155" s="12"/>
      <c r="M155" s="12"/>
      <c r="N155" s="12"/>
      <c r="O155" s="12"/>
      <c r="P155" s="10"/>
      <c r="Q155" s="9"/>
      <c r="R155" s="9"/>
      <c r="S155" s="9"/>
      <c r="T155" s="207"/>
      <c r="U155" s="297"/>
    </row>
    <row r="156" spans="1:21" x14ac:dyDescent="0.2">
      <c r="A156" s="296"/>
      <c r="B156" s="296"/>
      <c r="C156" s="179"/>
      <c r="D156" s="179"/>
      <c r="E156" s="179"/>
      <c r="F156" s="179"/>
      <c r="G156" s="179"/>
      <c r="H156" s="179"/>
      <c r="I156" s="180"/>
      <c r="J156" s="180"/>
      <c r="K156" s="180"/>
      <c r="L156" s="12"/>
      <c r="M156" s="12"/>
      <c r="N156" s="12"/>
      <c r="O156" s="12"/>
      <c r="P156" s="10"/>
      <c r="Q156" s="9"/>
      <c r="R156" s="9"/>
      <c r="S156" s="9"/>
      <c r="T156" s="207"/>
      <c r="U156" s="297"/>
    </row>
    <row r="157" spans="1:21" x14ac:dyDescent="0.2">
      <c r="A157" s="296"/>
      <c r="B157" s="296"/>
      <c r="C157" s="179"/>
      <c r="D157" s="179"/>
      <c r="E157" s="179"/>
      <c r="F157" s="179"/>
      <c r="G157" s="179"/>
      <c r="H157" s="179"/>
      <c r="I157" s="180"/>
      <c r="J157" s="180"/>
      <c r="K157" s="180"/>
      <c r="L157" s="12"/>
      <c r="M157" s="12"/>
      <c r="N157" s="12"/>
      <c r="O157" s="12"/>
      <c r="P157" s="10"/>
      <c r="Q157" s="9"/>
      <c r="R157" s="9"/>
      <c r="S157" s="9"/>
      <c r="T157" s="207"/>
      <c r="U157" s="297"/>
    </row>
    <row r="158" spans="1:21" x14ac:dyDescent="0.2">
      <c r="A158" s="296"/>
      <c r="B158" s="296"/>
      <c r="C158" s="179"/>
      <c r="D158" s="179"/>
      <c r="E158" s="179"/>
      <c r="F158" s="179"/>
      <c r="G158" s="179"/>
      <c r="H158" s="179"/>
      <c r="I158" s="180"/>
      <c r="J158" s="180"/>
      <c r="K158" s="180"/>
      <c r="L158" s="12"/>
      <c r="M158" s="12"/>
      <c r="N158" s="12"/>
      <c r="O158" s="12"/>
      <c r="P158" s="10"/>
      <c r="Q158" s="9"/>
      <c r="R158" s="9"/>
      <c r="S158" s="9"/>
      <c r="T158" s="207"/>
      <c r="U158" s="297"/>
    </row>
    <row r="159" spans="1:21" x14ac:dyDescent="0.2">
      <c r="A159" s="296"/>
      <c r="B159" s="296"/>
      <c r="C159" s="179"/>
      <c r="D159" s="179"/>
      <c r="E159" s="179"/>
      <c r="F159" s="179"/>
      <c r="G159" s="179"/>
      <c r="H159" s="179"/>
      <c r="I159" s="180"/>
      <c r="J159" s="180"/>
      <c r="K159" s="180"/>
      <c r="L159" s="12"/>
      <c r="M159" s="12"/>
      <c r="N159" s="12"/>
      <c r="O159" s="12"/>
      <c r="P159" s="10"/>
      <c r="Q159" s="9"/>
      <c r="R159" s="9"/>
      <c r="S159" s="9"/>
      <c r="T159" s="207"/>
      <c r="U159" s="297"/>
    </row>
    <row r="160" spans="1:21" x14ac:dyDescent="0.2">
      <c r="A160" s="296"/>
      <c r="B160" s="296"/>
      <c r="C160" s="179"/>
      <c r="D160" s="179"/>
      <c r="E160" s="179"/>
      <c r="F160" s="179"/>
      <c r="G160" s="179"/>
      <c r="H160" s="179"/>
      <c r="I160" s="180"/>
      <c r="J160" s="180"/>
      <c r="K160" s="180"/>
      <c r="L160" s="12"/>
      <c r="M160" s="12"/>
      <c r="N160" s="12"/>
      <c r="O160" s="12"/>
      <c r="P160" s="10"/>
      <c r="Q160" s="9"/>
      <c r="R160" s="9"/>
      <c r="S160" s="9"/>
      <c r="T160" s="207"/>
      <c r="U160" s="297"/>
    </row>
  </sheetData>
  <sheetProtection formatCells="0" formatRows="0" insertHyperlinks="0" autoFilter="0"/>
  <mergeCells count="1">
    <mergeCell ref="D1:U1"/>
  </mergeCells>
  <conditionalFormatting sqref="E3:E7">
    <cfRule type="cellIs" dxfId="80" priority="22" operator="equal">
      <formula>""</formula>
    </cfRule>
    <cfRule type="cellIs" dxfId="79" priority="23" operator="equal">
      <formula>"OK"</formula>
    </cfRule>
    <cfRule type="cellIs" dxfId="78" priority="26" operator="equal">
      <formula>"Nicht OK"</formula>
    </cfRule>
  </conditionalFormatting>
  <conditionalFormatting sqref="A3:I7 A2:E2 I2">
    <cfRule type="expression" dxfId="77" priority="17">
      <formula>$A2="header"</formula>
    </cfRule>
  </conditionalFormatting>
  <conditionalFormatting sqref="A2:E2 Y2:Z2 A3:Z7 I2:R2">
    <cfRule type="expression" dxfId="76" priority="8">
      <formula>$A2="header"</formula>
    </cfRule>
    <cfRule type="expression" dxfId="75" priority="9">
      <formula>$A2="blank"</formula>
    </cfRule>
  </conditionalFormatting>
  <conditionalFormatting sqref="S2:X2">
    <cfRule type="expression" dxfId="74" priority="6">
      <formula>$A2="header"</formula>
    </cfRule>
    <cfRule type="expression" dxfId="73" priority="7">
      <formula>$A2="blank"</formula>
    </cfRule>
  </conditionalFormatting>
  <conditionalFormatting sqref="W2:X2">
    <cfRule type="expression" dxfId="72" priority="4">
      <formula>$A2="header"</formula>
    </cfRule>
    <cfRule type="expression" dxfId="71" priority="5">
      <formula>$A2="blank"</formula>
    </cfRule>
  </conditionalFormatting>
  <conditionalFormatting sqref="F2:H2">
    <cfRule type="expression" dxfId="70" priority="3">
      <formula>$A2="header"</formula>
    </cfRule>
  </conditionalFormatting>
  <conditionalFormatting sqref="F2:H2">
    <cfRule type="expression" dxfId="69" priority="1">
      <formula>$A2="header"</formula>
    </cfRule>
    <cfRule type="expression" dxfId="68" priority="2">
      <formula>$A2="blank"</formula>
    </cfRule>
  </conditionalFormatting>
  <dataValidations count="1">
    <dataValidation type="list" allowBlank="1" showInputMessage="1" showErrorMessage="1" sqref="E4:E7">
      <formula1>"na,OK, Nicht OK"</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85"/>
  <sheetViews>
    <sheetView zoomScaleNormal="100" workbookViewId="0"/>
  </sheetViews>
  <sheetFormatPr baseColWidth="10" defaultColWidth="11.28515625" defaultRowHeight="12.75" x14ac:dyDescent="0.2"/>
  <cols>
    <col min="1" max="1" width="1.7109375" style="55" customWidth="1"/>
    <col min="2" max="2" width="10.85546875" style="89" customWidth="1"/>
    <col min="3" max="3" width="17.140625" style="89" customWidth="1"/>
    <col min="4" max="5" width="9" style="89" customWidth="1"/>
    <col min="6" max="6" width="40.7109375" style="89" customWidth="1"/>
    <col min="7" max="8" width="10.85546875" style="89" customWidth="1"/>
    <col min="9" max="9" width="1.7109375" style="84" customWidth="1"/>
    <col min="10" max="11" width="8.28515625" style="6" customWidth="1"/>
    <col min="12" max="12" width="9.5703125" style="6" customWidth="1"/>
    <col min="13" max="13" width="14.5703125" style="91" customWidth="1"/>
    <col min="14" max="14" width="11.28515625" style="6"/>
    <col min="15" max="20" width="11.28515625" style="91"/>
    <col min="21" max="22" width="11.28515625" style="114"/>
    <col min="23" max="16384" width="11.28515625" style="89"/>
  </cols>
  <sheetData>
    <row r="1" spans="1:22" s="78" customFormat="1" ht="60" customHeight="1" x14ac:dyDescent="0.2">
      <c r="A1" s="61"/>
      <c r="B1" s="458" t="s">
        <v>1331</v>
      </c>
      <c r="C1" s="457"/>
      <c r="D1" s="457"/>
      <c r="E1" s="457"/>
      <c r="F1" s="457"/>
      <c r="I1" s="79"/>
      <c r="J1" s="80"/>
      <c r="K1" s="80"/>
      <c r="L1" s="80"/>
      <c r="M1" s="80"/>
      <c r="N1" s="80"/>
      <c r="O1" s="80"/>
      <c r="P1" s="80"/>
      <c r="Q1" s="80"/>
      <c r="R1" s="80"/>
      <c r="S1" s="80"/>
      <c r="T1" s="80"/>
      <c r="U1" s="94"/>
      <c r="V1" s="94"/>
    </row>
    <row r="2" spans="1:22" s="65" customFormat="1" ht="20.100000000000001" customHeight="1" x14ac:dyDescent="0.2">
      <c r="B2" s="81"/>
      <c r="C2" s="82"/>
      <c r="I2" s="83"/>
      <c r="J2" s="83"/>
      <c r="K2" s="83"/>
      <c r="L2" s="83"/>
      <c r="M2" s="83" t="s">
        <v>781</v>
      </c>
      <c r="N2" s="83"/>
      <c r="O2" s="83"/>
      <c r="P2" s="83"/>
      <c r="Q2" s="83"/>
      <c r="R2" s="83"/>
      <c r="S2" s="83"/>
      <c r="T2" s="83"/>
      <c r="U2" s="229"/>
      <c r="V2" s="229"/>
    </row>
    <row r="3" spans="1:22" s="65" customFormat="1" ht="18" customHeight="1" x14ac:dyDescent="0.2">
      <c r="B3" s="238" t="s">
        <v>723</v>
      </c>
      <c r="C3" s="239">
        <v>0</v>
      </c>
      <c r="D3" s="240"/>
      <c r="E3" s="240"/>
      <c r="F3" s="240"/>
      <c r="G3" s="240"/>
      <c r="H3" s="241"/>
      <c r="I3" s="83"/>
      <c r="J3" s="83"/>
      <c r="K3" s="83"/>
      <c r="L3" s="83"/>
      <c r="M3" s="83"/>
      <c r="N3" s="83"/>
      <c r="O3" s="83"/>
      <c r="P3" s="83"/>
      <c r="Q3" s="83"/>
      <c r="R3" s="83"/>
      <c r="S3" s="83"/>
      <c r="T3" s="83"/>
      <c r="U3" s="229"/>
      <c r="V3" s="229"/>
    </row>
    <row r="4" spans="1:22" s="65" customFormat="1" ht="18" customHeight="1" x14ac:dyDescent="0.2">
      <c r="B4" s="238" t="s">
        <v>724</v>
      </c>
      <c r="C4" s="239">
        <v>0</v>
      </c>
      <c r="D4" s="240"/>
      <c r="E4" s="240"/>
      <c r="F4" s="240"/>
      <c r="G4" s="240"/>
      <c r="H4" s="241"/>
      <c r="I4" s="83"/>
      <c r="J4" s="83"/>
      <c r="K4" s="83"/>
      <c r="L4" s="83"/>
      <c r="M4" s="83"/>
      <c r="N4" s="83"/>
      <c r="O4" s="83"/>
      <c r="P4" s="83"/>
      <c r="Q4" s="83"/>
      <c r="R4" s="83"/>
      <c r="S4" s="83"/>
      <c r="T4" s="83"/>
      <c r="U4" s="229"/>
      <c r="V4" s="229"/>
    </row>
    <row r="5" spans="1:22" s="87" customFormat="1" ht="18" customHeight="1" x14ac:dyDescent="0.25">
      <c r="A5" s="55"/>
      <c r="B5" s="239" t="s">
        <v>725</v>
      </c>
      <c r="C5" s="242">
        <v>43831</v>
      </c>
      <c r="D5" s="243"/>
      <c r="E5" s="243"/>
      <c r="F5" s="243"/>
      <c r="G5" s="125"/>
      <c r="H5" s="244"/>
      <c r="I5" s="84"/>
      <c r="J5" s="85"/>
      <c r="K5" s="85"/>
      <c r="L5" s="85"/>
      <c r="M5" s="86"/>
      <c r="N5" s="85"/>
      <c r="O5" s="86"/>
      <c r="P5" s="86"/>
      <c r="Q5" s="86"/>
      <c r="R5" s="86"/>
      <c r="S5" s="86"/>
      <c r="T5" s="86"/>
      <c r="U5" s="390"/>
      <c r="V5" s="390"/>
    </row>
    <row r="6" spans="1:22" s="87" customFormat="1" ht="30.75" customHeight="1" x14ac:dyDescent="0.25">
      <c r="A6" s="55"/>
      <c r="B6" s="451" t="s">
        <v>726</v>
      </c>
      <c r="C6" s="452"/>
      <c r="D6" s="245" t="str">
        <f>J101</f>
        <v/>
      </c>
      <c r="E6" s="246"/>
      <c r="F6" s="247" t="s">
        <v>61</v>
      </c>
      <c r="G6" s="245">
        <f>G101</f>
        <v>3</v>
      </c>
      <c r="H6" s="248"/>
      <c r="I6" s="84"/>
      <c r="J6" s="85"/>
      <c r="K6" s="85"/>
      <c r="L6" s="85"/>
      <c r="M6" s="86"/>
      <c r="N6" s="85"/>
      <c r="O6" s="86"/>
      <c r="P6" s="86"/>
      <c r="Q6" s="86"/>
      <c r="R6" s="86"/>
      <c r="S6" s="86"/>
      <c r="T6" s="86"/>
      <c r="U6" s="390"/>
      <c r="V6" s="390"/>
    </row>
    <row r="7" spans="1:22" ht="30.75" customHeight="1" x14ac:dyDescent="0.2">
      <c r="B7" s="88" t="s">
        <v>727</v>
      </c>
      <c r="H7" s="90"/>
    </row>
    <row r="8" spans="1:22" ht="155.25" customHeight="1" x14ac:dyDescent="0.2">
      <c r="B8" s="88"/>
      <c r="H8" s="90"/>
    </row>
    <row r="9" spans="1:22" ht="126.75" customHeight="1" x14ac:dyDescent="0.2">
      <c r="B9" s="88"/>
      <c r="H9" s="90"/>
    </row>
    <row r="10" spans="1:22" ht="28.5" customHeight="1" x14ac:dyDescent="0.2">
      <c r="B10" s="88"/>
      <c r="H10" s="90"/>
    </row>
    <row r="11" spans="1:22" ht="31.5" customHeight="1" x14ac:dyDescent="0.2">
      <c r="B11" s="256" t="s">
        <v>728</v>
      </c>
      <c r="C11" s="257"/>
      <c r="D11" s="257"/>
      <c r="E11" s="257"/>
      <c r="F11" s="257"/>
      <c r="G11" s="257"/>
      <c r="H11" s="258"/>
    </row>
    <row r="12" spans="1:22" ht="63" customHeight="1" x14ac:dyDescent="0.2">
      <c r="B12" s="144"/>
      <c r="H12" s="145"/>
    </row>
    <row r="13" spans="1:22" ht="63" customHeight="1" x14ac:dyDescent="0.2">
      <c r="B13" s="144"/>
      <c r="H13" s="145"/>
    </row>
    <row r="14" spans="1:22" ht="63" customHeight="1" x14ac:dyDescent="0.2">
      <c r="B14" s="144"/>
      <c r="H14" s="145"/>
    </row>
    <row r="15" spans="1:22" ht="63" customHeight="1" x14ac:dyDescent="0.2">
      <c r="B15" s="144"/>
      <c r="H15" s="145"/>
    </row>
    <row r="16" spans="1:22" ht="30.75" customHeight="1" x14ac:dyDescent="0.2">
      <c r="A16" s="142"/>
      <c r="B16" s="144"/>
      <c r="H16" s="145"/>
      <c r="I16" s="143"/>
    </row>
    <row r="17" spans="1:40" ht="27" customHeight="1" x14ac:dyDescent="0.2">
      <c r="A17" s="142"/>
      <c r="B17" s="259"/>
      <c r="C17" s="260"/>
      <c r="D17" s="260"/>
      <c r="E17" s="260"/>
      <c r="F17" s="260"/>
      <c r="G17" s="260"/>
      <c r="H17" s="261"/>
      <c r="I17" s="143"/>
    </row>
    <row r="18" spans="1:40" ht="18.75" customHeight="1" x14ac:dyDescent="0.2">
      <c r="A18" s="142"/>
      <c r="B18" s="92"/>
      <c r="I18" s="143"/>
    </row>
    <row r="19" spans="1:40" s="78" customFormat="1" ht="60" customHeight="1" x14ac:dyDescent="0.2">
      <c r="A19" s="61"/>
      <c r="B19" s="459" t="s">
        <v>729</v>
      </c>
      <c r="C19" s="459"/>
      <c r="D19" s="459"/>
      <c r="E19" s="459"/>
      <c r="F19" s="459"/>
      <c r="I19" s="79"/>
      <c r="J19" s="80"/>
      <c r="K19" s="80"/>
      <c r="L19" s="80"/>
      <c r="M19" s="80"/>
      <c r="N19" s="80"/>
      <c r="O19" s="80"/>
      <c r="P19" s="80"/>
      <c r="Q19" s="80"/>
      <c r="R19" s="80"/>
      <c r="S19" s="80"/>
      <c r="T19" s="80"/>
      <c r="U19" s="94"/>
      <c r="V19" s="94"/>
      <c r="W19" s="80"/>
      <c r="X19" s="80"/>
      <c r="Y19" s="80"/>
      <c r="Z19" s="80"/>
      <c r="AA19" s="80"/>
      <c r="AB19" s="80"/>
      <c r="AC19" s="80"/>
      <c r="AD19" s="80"/>
      <c r="AE19" s="80"/>
      <c r="AF19" s="80"/>
      <c r="AG19" s="80"/>
      <c r="AH19" s="80"/>
      <c r="AI19" s="80"/>
      <c r="AJ19" s="80"/>
      <c r="AK19" s="80"/>
      <c r="AL19" s="80"/>
      <c r="AM19" s="80"/>
      <c r="AN19" s="80"/>
    </row>
    <row r="20" spans="1:40" ht="33" customHeight="1" x14ac:dyDescent="0.2">
      <c r="B20" s="451" t="s">
        <v>726</v>
      </c>
      <c r="C20" s="452"/>
      <c r="D20" s="252" t="str">
        <f>J64</f>
        <v/>
      </c>
      <c r="E20" s="246"/>
      <c r="F20" s="247" t="s">
        <v>61</v>
      </c>
      <c r="G20" s="245">
        <f>G64</f>
        <v>3</v>
      </c>
      <c r="H20" s="248"/>
      <c r="J20" s="95"/>
      <c r="K20" s="95"/>
      <c r="L20" s="95"/>
      <c r="M20" s="96"/>
      <c r="N20" s="95"/>
      <c r="O20" s="96"/>
      <c r="P20" s="96"/>
      <c r="Q20" s="96"/>
      <c r="R20" s="96"/>
      <c r="S20" s="96"/>
      <c r="T20" s="96"/>
      <c r="U20" s="97"/>
      <c r="V20" s="97"/>
      <c r="W20" s="96"/>
      <c r="X20" s="96"/>
      <c r="Y20" s="96"/>
      <c r="Z20" s="91"/>
      <c r="AA20" s="91"/>
      <c r="AB20" s="91"/>
      <c r="AC20" s="91"/>
      <c r="AD20" s="91"/>
      <c r="AE20" s="91"/>
      <c r="AF20" s="91"/>
      <c r="AG20" s="91"/>
      <c r="AH20" s="91"/>
      <c r="AI20" s="91"/>
      <c r="AJ20" s="91"/>
      <c r="AK20" s="91"/>
      <c r="AL20" s="91"/>
      <c r="AM20" s="91"/>
      <c r="AN20" s="91"/>
    </row>
    <row r="21" spans="1:40" ht="20.100000000000001" customHeight="1" x14ac:dyDescent="0.2">
      <c r="B21" s="92" t="s">
        <v>730</v>
      </c>
      <c r="J21" s="95"/>
      <c r="K21" s="95"/>
      <c r="L21" s="95"/>
      <c r="M21" s="96"/>
      <c r="N21" s="95"/>
      <c r="O21" s="96"/>
      <c r="P21" s="96"/>
      <c r="Q21" s="96"/>
      <c r="R21" s="96"/>
      <c r="S21" s="96"/>
      <c r="T21" s="96"/>
      <c r="U21" s="97"/>
      <c r="V21" s="97"/>
      <c r="W21" s="96"/>
      <c r="X21" s="96"/>
      <c r="Y21" s="96"/>
      <c r="Z21" s="91"/>
      <c r="AA21" s="91"/>
      <c r="AB21" s="91"/>
      <c r="AC21" s="91"/>
      <c r="AD21" s="91"/>
      <c r="AE21" s="91"/>
      <c r="AF21" s="91"/>
      <c r="AG21" s="91"/>
      <c r="AH21" s="91"/>
      <c r="AI21" s="91"/>
      <c r="AJ21" s="91"/>
      <c r="AK21" s="91"/>
      <c r="AL21" s="91"/>
      <c r="AM21" s="91"/>
      <c r="AN21" s="91"/>
    </row>
    <row r="22" spans="1:40" s="87" customFormat="1" ht="28.5" customHeight="1" x14ac:dyDescent="0.25">
      <c r="A22" s="60"/>
      <c r="B22" s="253" t="s">
        <v>731</v>
      </c>
      <c r="C22" s="453" t="s">
        <v>732</v>
      </c>
      <c r="D22" s="453"/>
      <c r="E22" s="453"/>
      <c r="F22" s="453"/>
      <c r="G22" s="254" t="s">
        <v>733</v>
      </c>
      <c r="H22" s="255" t="s">
        <v>734</v>
      </c>
      <c r="I22" s="98"/>
      <c r="J22" s="99" t="s">
        <v>60</v>
      </c>
      <c r="K22" s="99"/>
      <c r="L22" s="99"/>
      <c r="M22" s="100" t="s">
        <v>735</v>
      </c>
      <c r="N22" s="100" t="s">
        <v>736</v>
      </c>
      <c r="O22" s="101"/>
      <c r="P22" s="101"/>
      <c r="Q22" s="101"/>
      <c r="R22" s="101"/>
      <c r="S22" s="102"/>
      <c r="T22" s="102"/>
      <c r="U22" s="391"/>
      <c r="V22" s="391"/>
      <c r="W22" s="102"/>
      <c r="X22" s="102"/>
      <c r="Y22" s="102"/>
      <c r="Z22" s="86"/>
      <c r="AA22" s="86"/>
      <c r="AB22" s="86"/>
      <c r="AC22" s="86"/>
      <c r="AD22" s="86"/>
      <c r="AE22" s="86"/>
      <c r="AF22" s="86"/>
      <c r="AG22" s="86"/>
      <c r="AH22" s="86"/>
      <c r="AI22" s="86"/>
      <c r="AJ22" s="86"/>
      <c r="AK22" s="86"/>
      <c r="AL22" s="86"/>
      <c r="AM22" s="86"/>
      <c r="AN22" s="86"/>
    </row>
    <row r="23" spans="1:40" ht="28.15" customHeight="1" x14ac:dyDescent="0.2">
      <c r="B23" s="230" t="s">
        <v>128</v>
      </c>
      <c r="C23" s="448" t="str">
        <f>VLOOKUP(B23,'Information Security'!D$3:$I$241,6,FALSE)</f>
        <v>To what extent are information security policies available?</v>
      </c>
      <c r="D23" s="449"/>
      <c r="E23" s="449"/>
      <c r="F23" s="450"/>
      <c r="G23" s="262">
        <f t="shared" ref="G23" si="0">IF(H23="na","na",3)</f>
        <v>3</v>
      </c>
      <c r="H23" s="263" t="str">
        <f>IF(ISBLANK(VLOOKUP(B23,'Information Security'!$D$3:$E$241,2,FALSE)),"",VLOOKUP(B23,'Information Security'!$D$3:$E$241,2,FALSE))</f>
        <v/>
      </c>
      <c r="J23" s="95" t="str">
        <f>IF(H23="na","",IF(H23="","",IF((H23)&gt;G23,G23,(H23))))</f>
        <v/>
      </c>
      <c r="K23" s="403"/>
      <c r="L23" s="107"/>
      <c r="M23" s="108"/>
      <c r="N23" s="108"/>
      <c r="O23" s="109"/>
      <c r="P23" s="109"/>
      <c r="Q23" s="109"/>
      <c r="R23" s="109"/>
      <c r="S23" s="96"/>
      <c r="T23" s="96"/>
      <c r="U23" s="97"/>
      <c r="V23" s="97"/>
      <c r="W23" s="96"/>
      <c r="X23" s="96"/>
      <c r="Y23" s="96"/>
      <c r="Z23" s="91"/>
      <c r="AA23" s="91"/>
      <c r="AB23" s="91"/>
      <c r="AC23" s="91"/>
      <c r="AD23" s="91"/>
      <c r="AE23" s="91"/>
      <c r="AF23" s="91"/>
      <c r="AG23" s="91"/>
      <c r="AH23" s="91"/>
      <c r="AI23" s="91"/>
      <c r="AJ23" s="91"/>
      <c r="AK23" s="91"/>
      <c r="AL23" s="91"/>
      <c r="AM23" s="91"/>
      <c r="AN23" s="91"/>
    </row>
    <row r="24" spans="1:40" ht="28.15" customHeight="1" x14ac:dyDescent="0.2">
      <c r="B24" s="230" t="s">
        <v>136</v>
      </c>
      <c r="C24" s="448" t="str">
        <f>VLOOKUP(B24,'Information Security'!D$3:$I$241,6,FALSE)</f>
        <v>To what extent is information security managed within the organization?</v>
      </c>
      <c r="D24" s="449"/>
      <c r="E24" s="449"/>
      <c r="F24" s="450"/>
      <c r="G24" s="262">
        <f t="shared" ref="G24:G63" si="1">IF(H24="na","na",3)</f>
        <v>3</v>
      </c>
      <c r="H24" s="263" t="str">
        <f>IF(ISBLANK(VLOOKUP(B24,'Information Security'!$D$3:$E$241,2,FALSE)),"",VLOOKUP(B24,'Information Security'!$D$3:$E$241,2,FALSE))</f>
        <v/>
      </c>
      <c r="J24" s="95" t="str">
        <f t="shared" ref="J24:J63" si="2">IF(H24="na","",IF(H24="","",IF((H24)&gt;G24,G24,(H24))))</f>
        <v/>
      </c>
      <c r="K24" s="403"/>
      <c r="L24" s="107"/>
      <c r="M24" s="108"/>
      <c r="N24" s="108"/>
      <c r="O24" s="109"/>
      <c r="P24" s="109"/>
      <c r="Q24" s="109"/>
      <c r="R24" s="109"/>
      <c r="S24" s="96"/>
      <c r="T24" s="96"/>
      <c r="U24" s="97"/>
      <c r="V24" s="97"/>
      <c r="W24" s="96"/>
      <c r="X24" s="96"/>
      <c r="Y24" s="96"/>
      <c r="Z24" s="91"/>
      <c r="AA24" s="91"/>
      <c r="AB24" s="91"/>
      <c r="AC24" s="91"/>
      <c r="AD24" s="91"/>
      <c r="AE24" s="91"/>
      <c r="AF24" s="91"/>
      <c r="AG24" s="91"/>
      <c r="AH24" s="91"/>
      <c r="AI24" s="91"/>
      <c r="AJ24" s="91"/>
      <c r="AK24" s="91"/>
      <c r="AL24" s="91"/>
      <c r="AM24" s="91"/>
      <c r="AN24" s="91"/>
    </row>
    <row r="25" spans="1:40" ht="28.15" customHeight="1" x14ac:dyDescent="0.25">
      <c r="B25" s="230" t="s">
        <v>142</v>
      </c>
      <c r="C25" s="448" t="str">
        <f>VLOOKUP(B25,'Information Security'!D$3:$I$241,6,FALSE)</f>
        <v>To what extent are information security responsibilities organized?</v>
      </c>
      <c r="D25" s="449"/>
      <c r="E25" s="449"/>
      <c r="F25" s="450"/>
      <c r="G25" s="262">
        <f t="shared" si="1"/>
        <v>3</v>
      </c>
      <c r="H25" s="263" t="str">
        <f>IF(ISBLANK(VLOOKUP(B25,'Information Security'!$D$3:$E$241,2,FALSE)),"",VLOOKUP(B25,'Information Security'!$D$3:$E$241,2,FALSE))</f>
        <v/>
      </c>
      <c r="J25" s="95" t="str">
        <f t="shared" si="2"/>
        <v/>
      </c>
      <c r="K25" s="403"/>
      <c r="L25" s="107"/>
      <c r="M25" s="107">
        <v>3</v>
      </c>
      <c r="N25" s="107" t="str">
        <f>IF(COUNT($H$23:$H$34)=0,"na",SUM($H$23:$H$34)/COUNT($H$23:$H$34))</f>
        <v>na</v>
      </c>
      <c r="O25" s="109" t="s">
        <v>737</v>
      </c>
      <c r="P25" s="109"/>
      <c r="Q25" s="109"/>
      <c r="R25" s="432"/>
      <c r="S25" s="96"/>
      <c r="T25" s="96"/>
      <c r="U25" s="97"/>
      <c r="V25" s="97"/>
      <c r="W25" s="96"/>
      <c r="X25" s="96"/>
      <c r="Y25" s="96"/>
      <c r="Z25" s="91"/>
      <c r="AA25" s="91"/>
      <c r="AB25" s="91"/>
      <c r="AC25" s="91"/>
      <c r="AD25" s="91"/>
      <c r="AE25" s="91"/>
      <c r="AF25" s="91"/>
      <c r="AG25" s="91"/>
      <c r="AH25" s="91"/>
      <c r="AI25" s="91"/>
      <c r="AJ25" s="91"/>
      <c r="AK25" s="91"/>
      <c r="AL25" s="91"/>
      <c r="AM25" s="91"/>
      <c r="AN25" s="91"/>
    </row>
    <row r="26" spans="1:40" ht="28.15" customHeight="1" x14ac:dyDescent="0.25">
      <c r="B26" s="230" t="s">
        <v>149</v>
      </c>
      <c r="C26" s="448" t="str">
        <f>VLOOKUP(B26,'Information Security'!D$3:$I$241,6,FALSE)</f>
        <v>To what extent are information security requirements taken into account in projects?</v>
      </c>
      <c r="D26" s="449"/>
      <c r="E26" s="449"/>
      <c r="F26" s="450"/>
      <c r="G26" s="262">
        <f t="shared" si="1"/>
        <v>3</v>
      </c>
      <c r="H26" s="263" t="str">
        <f>IF(ISBLANK(VLOOKUP(B26,'Information Security'!$D$3:$E$241,2,FALSE)),"",VLOOKUP(B26,'Information Security'!$D$3:$E$241,2,FALSE))</f>
        <v/>
      </c>
      <c r="J26" s="95" t="str">
        <f t="shared" si="2"/>
        <v/>
      </c>
      <c r="K26" s="107"/>
      <c r="L26" s="107"/>
      <c r="M26" s="107">
        <v>3</v>
      </c>
      <c r="N26" s="107" t="str">
        <f>IF(COUNT($H$35:$H$38)=0,"na",SUM($H$35:$H$38)/COUNT($H$35:$H$38))</f>
        <v>na</v>
      </c>
      <c r="O26" s="112" t="s">
        <v>1361</v>
      </c>
      <c r="P26" s="109"/>
      <c r="Q26" s="109"/>
      <c r="R26" s="432"/>
      <c r="S26" s="96"/>
      <c r="T26" s="96"/>
      <c r="U26" s="97"/>
      <c r="V26" s="97"/>
      <c r="W26" s="96"/>
      <c r="X26" s="96"/>
      <c r="Y26" s="96"/>
      <c r="Z26" s="91"/>
      <c r="AA26" s="91"/>
      <c r="AB26" s="91"/>
      <c r="AC26" s="91"/>
      <c r="AD26" s="91"/>
      <c r="AE26" s="91"/>
      <c r="AF26" s="91"/>
      <c r="AG26" s="91"/>
      <c r="AH26" s="91"/>
      <c r="AI26" s="91"/>
      <c r="AJ26" s="91"/>
      <c r="AK26" s="91"/>
      <c r="AL26" s="91"/>
      <c r="AM26" s="91"/>
      <c r="AN26" s="91"/>
    </row>
    <row r="27" spans="1:40" ht="28.15" customHeight="1" x14ac:dyDescent="0.25">
      <c r="B27" s="230" t="s">
        <v>155</v>
      </c>
      <c r="C27" s="448" t="str">
        <f>VLOOKUP(B27,'Information Security'!D$3:$I$241,6,FALSE)</f>
        <v>To what extent are responsibilities between external IT service providers and the own organization defined?</v>
      </c>
      <c r="D27" s="449"/>
      <c r="E27" s="449"/>
      <c r="F27" s="450"/>
      <c r="G27" s="262">
        <f t="shared" si="1"/>
        <v>3</v>
      </c>
      <c r="H27" s="263" t="str">
        <f>IF(ISBLANK(VLOOKUP(B27,'Information Security'!$D$3:$E$241,2,FALSE)),"",VLOOKUP(B27,'Information Security'!$D$3:$E$241,2,FALSE))</f>
        <v/>
      </c>
      <c r="J27" s="95" t="str">
        <f t="shared" si="2"/>
        <v/>
      </c>
      <c r="K27" s="107"/>
      <c r="L27" s="107"/>
      <c r="M27" s="107">
        <v>3</v>
      </c>
      <c r="N27" s="107" t="str">
        <f>IF(COUNT($H$39:$H$42)=0,"na",SUM($H$39:$H$42)/COUNT($H$39:$H$42))</f>
        <v>na</v>
      </c>
      <c r="O27" s="112" t="s">
        <v>1362</v>
      </c>
      <c r="P27" s="109"/>
      <c r="Q27" s="109"/>
      <c r="R27" s="432"/>
      <c r="S27" s="96"/>
      <c r="T27" s="96"/>
      <c r="U27" s="97"/>
      <c r="V27" s="97"/>
      <c r="W27" s="96"/>
      <c r="X27" s="96"/>
      <c r="Y27" s="96"/>
      <c r="Z27" s="91"/>
      <c r="AA27" s="91"/>
      <c r="AB27" s="91"/>
      <c r="AC27" s="91"/>
      <c r="AD27" s="91"/>
      <c r="AE27" s="91"/>
      <c r="AF27" s="91"/>
      <c r="AG27" s="91"/>
      <c r="AH27" s="91"/>
      <c r="AI27" s="91"/>
      <c r="AJ27" s="91"/>
      <c r="AK27" s="91"/>
      <c r="AL27" s="91"/>
      <c r="AM27" s="91"/>
      <c r="AN27" s="91"/>
    </row>
    <row r="28" spans="1:40" ht="28.15" customHeight="1" x14ac:dyDescent="0.25">
      <c r="B28" s="230" t="s">
        <v>162</v>
      </c>
      <c r="C28" s="448" t="str">
        <f>VLOOKUP(B28,'Information Security'!D$3:$I$241,6,FALSE)</f>
        <v xml:space="preserve">To what extent are information assets identified and recorded? </v>
      </c>
      <c r="D28" s="449"/>
      <c r="E28" s="449"/>
      <c r="F28" s="450"/>
      <c r="G28" s="262">
        <f t="shared" si="1"/>
        <v>3</v>
      </c>
      <c r="H28" s="263" t="str">
        <f>IF(ISBLANK(VLOOKUP(B28,'Information Security'!$D$3:$E$241,2,FALSE)),"",VLOOKUP(B28,'Information Security'!$D$3:$E$241,2,FALSE))</f>
        <v/>
      </c>
      <c r="J28" s="95" t="str">
        <f t="shared" si="2"/>
        <v/>
      </c>
      <c r="K28" s="107"/>
      <c r="L28" s="107"/>
      <c r="M28" s="107">
        <v>3</v>
      </c>
      <c r="N28" s="107" t="str">
        <f>IF(COUNT($H$43:$H$46)=0,"na",SUM($H$43:$H$46)/COUNT($H$43:$H$46))</f>
        <v>na</v>
      </c>
      <c r="O28" s="112" t="s">
        <v>738</v>
      </c>
      <c r="P28" s="109"/>
      <c r="Q28" s="109"/>
      <c r="R28" s="432"/>
      <c r="S28" s="96"/>
      <c r="T28" s="96"/>
      <c r="U28" s="97"/>
      <c r="V28" s="97"/>
      <c r="W28" s="96"/>
      <c r="X28" s="96"/>
      <c r="Y28" s="96"/>
      <c r="Z28" s="91"/>
      <c r="AA28" s="91"/>
      <c r="AB28" s="91"/>
      <c r="AC28" s="91"/>
      <c r="AD28" s="91"/>
      <c r="AE28" s="91"/>
      <c r="AF28" s="91"/>
      <c r="AG28" s="91"/>
      <c r="AH28" s="91"/>
      <c r="AI28" s="91"/>
      <c r="AJ28" s="91"/>
      <c r="AK28" s="91"/>
      <c r="AL28" s="91"/>
      <c r="AM28" s="91"/>
      <c r="AN28" s="91"/>
    </row>
    <row r="29" spans="1:40" ht="28.15" customHeight="1" x14ac:dyDescent="0.25">
      <c r="B29" s="230" t="s">
        <v>167</v>
      </c>
      <c r="C29" s="448" t="str">
        <f>VLOOKUP(B29,'Information Security'!D$3:$I$241,6,FALSE)</f>
        <v>To what extent are information assets classified and managed in terms of their protection needs?</v>
      </c>
      <c r="D29" s="449"/>
      <c r="E29" s="449"/>
      <c r="F29" s="450"/>
      <c r="G29" s="262">
        <f t="shared" si="1"/>
        <v>3</v>
      </c>
      <c r="H29" s="263" t="str">
        <f>IF(ISBLANK(VLOOKUP(B29,'Information Security'!$D$3:$E$241,2,FALSE)),"",VLOOKUP(B29,'Information Security'!$D$3:$E$241,2,FALSE))</f>
        <v/>
      </c>
      <c r="J29" s="95" t="str">
        <f t="shared" si="2"/>
        <v/>
      </c>
      <c r="K29" s="107"/>
      <c r="L29" s="107"/>
      <c r="M29" s="107">
        <v>3</v>
      </c>
      <c r="N29" s="107" t="str">
        <f>IF(COUNT($H$47:$H$59)=0,"na",SUM($H$47:$H$59)/COUNT($H$47:$H$59))</f>
        <v>na</v>
      </c>
      <c r="O29" s="112" t="s">
        <v>739</v>
      </c>
      <c r="P29" s="109"/>
      <c r="Q29" s="109"/>
      <c r="R29" s="432"/>
      <c r="S29" s="96"/>
      <c r="T29" s="96"/>
      <c r="U29" s="97"/>
      <c r="V29" s="97"/>
      <c r="W29" s="96"/>
      <c r="X29" s="96"/>
      <c r="Y29" s="96"/>
      <c r="Z29" s="91"/>
      <c r="AA29" s="91"/>
      <c r="AB29" s="91"/>
      <c r="AC29" s="91"/>
      <c r="AD29" s="91"/>
      <c r="AE29" s="91"/>
      <c r="AF29" s="91"/>
      <c r="AG29" s="91"/>
      <c r="AH29" s="91"/>
      <c r="AI29" s="91"/>
      <c r="AJ29" s="91"/>
      <c r="AK29" s="91"/>
      <c r="AL29" s="91"/>
      <c r="AM29" s="91"/>
      <c r="AN29" s="91"/>
    </row>
    <row r="30" spans="1:40" ht="28.15" customHeight="1" x14ac:dyDescent="0.25">
      <c r="B30" s="230" t="s">
        <v>173</v>
      </c>
      <c r="C30" s="448" t="str">
        <f>VLOOKUP(B30,'Information Security'!D$3:$I$241,6,FALSE)</f>
        <v>To what extent is it ensured that only evaluated and approved external IT services are used for processing the organization’s information assets?</v>
      </c>
      <c r="D30" s="449"/>
      <c r="E30" s="449"/>
      <c r="F30" s="450"/>
      <c r="G30" s="262">
        <f t="shared" si="1"/>
        <v>3</v>
      </c>
      <c r="H30" s="263" t="str">
        <f>IF(ISBLANK(VLOOKUP(B30,'Information Security'!$D$3:$E$241,2,FALSE)),"",VLOOKUP(B30,'Information Security'!$D$3:$E$241,2,FALSE))</f>
        <v/>
      </c>
      <c r="J30" s="95" t="str">
        <f t="shared" si="2"/>
        <v/>
      </c>
      <c r="K30" s="107"/>
      <c r="L30" s="107"/>
      <c r="M30" s="107">
        <v>3</v>
      </c>
      <c r="N30" s="107" t="str">
        <f>IF(COUNT($H$60:$H$61)=0,"na",SUM($H$60:$H$61)/COUNT($H$60:$H$61))</f>
        <v>na</v>
      </c>
      <c r="O30" s="112" t="s">
        <v>740</v>
      </c>
      <c r="P30" s="109"/>
      <c r="Q30" s="109"/>
      <c r="R30" s="432"/>
      <c r="S30" s="96"/>
      <c r="T30" s="96"/>
      <c r="U30" s="97"/>
      <c r="V30" s="97"/>
      <c r="W30" s="96"/>
      <c r="X30" s="96"/>
      <c r="Y30" s="96"/>
      <c r="Z30" s="91"/>
      <c r="AA30" s="91"/>
      <c r="AB30" s="91"/>
      <c r="AC30" s="91"/>
      <c r="AD30" s="91"/>
      <c r="AE30" s="91"/>
      <c r="AF30" s="91"/>
      <c r="AG30" s="91"/>
      <c r="AH30" s="91"/>
      <c r="AI30" s="91"/>
      <c r="AJ30" s="91"/>
      <c r="AK30" s="91"/>
      <c r="AL30" s="91"/>
      <c r="AM30" s="91"/>
      <c r="AN30" s="91"/>
    </row>
    <row r="31" spans="1:40" ht="28.15" customHeight="1" x14ac:dyDescent="0.25">
      <c r="B31" s="230" t="s">
        <v>181</v>
      </c>
      <c r="C31" s="448" t="str">
        <f>VLOOKUP(B31,'Information Security'!D$3:$I$241,6,FALSE)</f>
        <v>To what extent are information security risks managed?</v>
      </c>
      <c r="D31" s="449"/>
      <c r="E31" s="449"/>
      <c r="F31" s="450"/>
      <c r="G31" s="262">
        <f t="shared" si="1"/>
        <v>3</v>
      </c>
      <c r="H31" s="263" t="str">
        <f>IF(ISBLANK(VLOOKUP(B31,'Information Security'!$D$3:$E$241,2,FALSE)),"",VLOOKUP(B31,'Information Security'!$D$3:$E$241,2,FALSE))</f>
        <v/>
      </c>
      <c r="J31" s="95" t="str">
        <f t="shared" si="2"/>
        <v/>
      </c>
      <c r="K31" s="107"/>
      <c r="L31" s="107"/>
      <c r="M31" s="107">
        <f>G44</f>
        <v>3</v>
      </c>
      <c r="N31" s="107" t="str">
        <f>IF(COUNT($H$62:$H$63)=0,"na",SUM($H$62:$H$63)/COUNT($H$62:$H$63))</f>
        <v>na</v>
      </c>
      <c r="O31" s="112" t="s">
        <v>741</v>
      </c>
      <c r="P31" s="109"/>
      <c r="Q31" s="109"/>
      <c r="R31" s="432"/>
      <c r="S31" s="96"/>
      <c r="T31" s="96"/>
      <c r="U31" s="97"/>
      <c r="V31" s="97"/>
      <c r="W31" s="96"/>
      <c r="X31" s="96"/>
      <c r="Y31" s="96"/>
      <c r="Z31" s="91"/>
      <c r="AA31" s="91"/>
      <c r="AB31" s="91"/>
      <c r="AC31" s="91"/>
      <c r="AD31" s="91"/>
      <c r="AE31" s="91"/>
      <c r="AF31" s="91"/>
      <c r="AG31" s="91"/>
      <c r="AH31" s="91"/>
      <c r="AI31" s="91"/>
      <c r="AJ31" s="91"/>
      <c r="AK31" s="91"/>
      <c r="AL31" s="91"/>
      <c r="AM31" s="91"/>
      <c r="AN31" s="91"/>
    </row>
    <row r="32" spans="1:40" ht="28.15" customHeight="1" x14ac:dyDescent="0.2">
      <c r="B32" s="230" t="s">
        <v>188</v>
      </c>
      <c r="C32" s="448" t="str">
        <f>VLOOKUP(B32,'Information Security'!D$3:$I$241,6,FALSE)</f>
        <v>To what extent is compliance with information security ensured in procedures and processes?</v>
      </c>
      <c r="D32" s="449"/>
      <c r="E32" s="449"/>
      <c r="F32" s="450"/>
      <c r="G32" s="262">
        <f t="shared" si="1"/>
        <v>3</v>
      </c>
      <c r="H32" s="263" t="str">
        <f>IF(ISBLANK(VLOOKUP(B32,'Information Security'!$D$3:$E$241,2,FALSE)),"",VLOOKUP(B32,'Information Security'!$D$3:$E$241,2,FALSE))</f>
        <v/>
      </c>
      <c r="J32" s="95" t="str">
        <f t="shared" si="2"/>
        <v/>
      </c>
      <c r="K32" s="107"/>
      <c r="L32" s="107"/>
      <c r="M32" s="107" t="str">
        <f>IF($H$99="","na",SUM($G$73:$G$98)/COUNT($G$73:$G$98))</f>
        <v>na</v>
      </c>
      <c r="N32" s="107" t="str">
        <f>IF(COUNT($H$73:$H$98)=0,"na",SUM($H$73:$H$98)/COUNT($H$73:$H$98))</f>
        <v>na</v>
      </c>
      <c r="O32" s="109" t="str">
        <f>IF($H$99="","8 Prototype Protection (na)","8 Prototype Protection")</f>
        <v>8 Prototype Protection (na)</v>
      </c>
      <c r="P32" s="109"/>
      <c r="Q32" s="109"/>
      <c r="R32" s="109"/>
      <c r="S32" s="96"/>
      <c r="T32" s="96"/>
      <c r="U32" s="97"/>
      <c r="V32" s="97"/>
      <c r="W32" s="96"/>
      <c r="X32" s="96"/>
      <c r="Y32" s="96"/>
      <c r="Z32" s="91"/>
      <c r="AA32" s="91"/>
      <c r="AB32" s="91"/>
      <c r="AC32" s="91"/>
      <c r="AD32" s="91"/>
      <c r="AE32" s="91"/>
      <c r="AF32" s="91"/>
      <c r="AG32" s="91"/>
      <c r="AH32" s="91"/>
      <c r="AI32" s="91"/>
      <c r="AJ32" s="91"/>
      <c r="AK32" s="91"/>
      <c r="AL32" s="91"/>
      <c r="AM32" s="91"/>
      <c r="AN32" s="91"/>
    </row>
    <row r="33" spans="1:40" ht="28.15" customHeight="1" x14ac:dyDescent="0.2">
      <c r="B33" s="230" t="s">
        <v>195</v>
      </c>
      <c r="C33" s="448" t="str">
        <f>VLOOKUP(B33,'Information Security'!D$3:$I$241,6,FALSE)</f>
        <v>To what extent is the ISMS reviewed by an independent entity?</v>
      </c>
      <c r="D33" s="449"/>
      <c r="E33" s="449"/>
      <c r="F33" s="450"/>
      <c r="G33" s="262">
        <f t="shared" si="1"/>
        <v>3</v>
      </c>
      <c r="H33" s="263" t="str">
        <f>IF(ISBLANK(VLOOKUP(B33,'Information Security'!$D$3:$E$241,2,FALSE)),"",VLOOKUP(B33,'Information Security'!$D$3:$E$241,2,FALSE))</f>
        <v/>
      </c>
      <c r="J33" s="95" t="str">
        <f t="shared" si="2"/>
        <v/>
      </c>
      <c r="K33" s="107"/>
      <c r="L33" s="107"/>
      <c r="M33" s="107"/>
      <c r="N33" s="107"/>
      <c r="O33" s="112"/>
      <c r="P33" s="109"/>
      <c r="Q33" s="109"/>
      <c r="R33" s="109"/>
      <c r="S33" s="96"/>
      <c r="T33" s="96"/>
      <c r="U33" s="97"/>
      <c r="V33" s="97"/>
      <c r="W33" s="96"/>
      <c r="X33" s="96"/>
      <c r="Y33" s="96"/>
      <c r="Z33" s="91"/>
      <c r="AA33" s="91"/>
      <c r="AB33" s="91"/>
      <c r="AC33" s="91"/>
      <c r="AD33" s="91"/>
      <c r="AE33" s="91"/>
      <c r="AF33" s="91"/>
      <c r="AG33" s="91"/>
      <c r="AH33" s="91"/>
      <c r="AI33" s="91"/>
      <c r="AJ33" s="91"/>
      <c r="AK33" s="91"/>
      <c r="AL33" s="91"/>
      <c r="AM33" s="91"/>
      <c r="AN33" s="91"/>
    </row>
    <row r="34" spans="1:40" ht="28.15" customHeight="1" x14ac:dyDescent="0.2">
      <c r="B34" s="230" t="s">
        <v>200</v>
      </c>
      <c r="C34" s="448" t="str">
        <f>VLOOKUP(B34,'Information Security'!D$3:$I$241,6,FALSE)</f>
        <v>To what extent are information security events processed?</v>
      </c>
      <c r="D34" s="449"/>
      <c r="E34" s="449"/>
      <c r="F34" s="450"/>
      <c r="G34" s="262">
        <f t="shared" si="1"/>
        <v>3</v>
      </c>
      <c r="H34" s="263" t="str">
        <f>IF(ISBLANK(VLOOKUP(B34,'Information Security'!$D$3:$E$241,2,FALSE)),"",VLOOKUP(B34,'Information Security'!$D$3:$E$241,2,FALSE))</f>
        <v/>
      </c>
      <c r="J34" s="95" t="str">
        <f t="shared" si="2"/>
        <v/>
      </c>
      <c r="K34" s="107"/>
      <c r="L34" s="107"/>
      <c r="M34" s="107"/>
      <c r="N34" s="107"/>
      <c r="O34" s="112"/>
      <c r="P34" s="109"/>
      <c r="Q34" s="109"/>
      <c r="R34" s="109"/>
      <c r="S34" s="96"/>
      <c r="T34" s="96"/>
      <c r="U34" s="97"/>
      <c r="V34" s="97"/>
      <c r="W34" s="96"/>
      <c r="X34" s="96"/>
      <c r="Y34" s="96"/>
      <c r="Z34" s="91"/>
      <c r="AA34" s="91"/>
      <c r="AB34" s="91"/>
      <c r="AC34" s="91"/>
      <c r="AD34" s="91"/>
      <c r="AE34" s="91"/>
      <c r="AF34" s="91"/>
      <c r="AG34" s="91"/>
      <c r="AH34" s="91"/>
      <c r="AI34" s="91"/>
      <c r="AJ34" s="91"/>
      <c r="AK34" s="91"/>
      <c r="AL34" s="91"/>
      <c r="AM34" s="91"/>
      <c r="AN34" s="91"/>
    </row>
    <row r="35" spans="1:40" ht="28.15" customHeight="1" x14ac:dyDescent="0.2">
      <c r="B35" s="230" t="s">
        <v>207</v>
      </c>
      <c r="C35" s="448" t="str">
        <f>VLOOKUP(B35,'Information Security'!D$3:$I$241,6,FALSE)</f>
        <v>To what extent is the suitability of employees for sensitive work fields ensured?</v>
      </c>
      <c r="D35" s="449"/>
      <c r="E35" s="449"/>
      <c r="F35" s="450"/>
      <c r="G35" s="262">
        <f t="shared" si="1"/>
        <v>3</v>
      </c>
      <c r="H35" s="263" t="str">
        <f>IF(ISBLANK(VLOOKUP(B35,'Information Security'!$D$3:$E$241,2,FALSE)),"",VLOOKUP(B35,'Information Security'!$D$3:$E$241,2,FALSE))</f>
        <v/>
      </c>
      <c r="J35" s="95" t="str">
        <f t="shared" si="2"/>
        <v/>
      </c>
      <c r="K35" s="107"/>
      <c r="L35" s="107"/>
      <c r="M35" s="107">
        <v>3</v>
      </c>
      <c r="N35" s="107" t="str">
        <f>H23</f>
        <v/>
      </c>
      <c r="O35" s="109" t="s">
        <v>742</v>
      </c>
      <c r="P35" s="109"/>
      <c r="Q35" s="109"/>
      <c r="R35" s="109"/>
      <c r="S35" s="96"/>
      <c r="T35" s="96"/>
      <c r="U35" s="97"/>
      <c r="V35" s="97"/>
      <c r="W35" s="96"/>
      <c r="X35" s="96"/>
      <c r="Y35" s="96"/>
      <c r="Z35" s="91"/>
      <c r="AA35" s="91"/>
      <c r="AB35" s="91"/>
      <c r="AC35" s="91"/>
      <c r="AD35" s="91"/>
      <c r="AE35" s="91"/>
      <c r="AF35" s="91"/>
      <c r="AG35" s="91"/>
      <c r="AH35" s="91"/>
      <c r="AI35" s="91"/>
      <c r="AJ35" s="91"/>
      <c r="AK35" s="91"/>
      <c r="AL35" s="91"/>
      <c r="AM35" s="91"/>
      <c r="AN35" s="91"/>
    </row>
    <row r="36" spans="1:40" s="114" customFormat="1" ht="28.15" customHeight="1" x14ac:dyDescent="0.2">
      <c r="A36" s="59"/>
      <c r="B36" s="230" t="s">
        <v>211</v>
      </c>
      <c r="C36" s="448" t="str">
        <f>VLOOKUP(B36,'Information Security'!D$3:$I$241,6,FALSE)</f>
        <v>To what extent is all staff contractually bound to comply with information security policies?</v>
      </c>
      <c r="D36" s="449"/>
      <c r="E36" s="449"/>
      <c r="F36" s="450"/>
      <c r="G36" s="262">
        <f t="shared" si="1"/>
        <v>3</v>
      </c>
      <c r="H36" s="263" t="str">
        <f>IF(ISBLANK(VLOOKUP(B36,'Information Security'!$D$3:$E$241,2,FALSE)),"",VLOOKUP(B36,'Information Security'!$D$3:$E$241,2,FALSE))</f>
        <v/>
      </c>
      <c r="I36" s="84"/>
      <c r="J36" s="95" t="str">
        <f t="shared" si="2"/>
        <v/>
      </c>
      <c r="K36" s="107"/>
      <c r="L36" s="107"/>
      <c r="M36" s="107">
        <v>3</v>
      </c>
      <c r="N36" s="107" t="str">
        <f>IF(COUNT($H$24:$H$27)=0,"na",SUM($H$24:$H$27)/COUNT($H$24:$H$27))</f>
        <v>na</v>
      </c>
      <c r="O36" s="109" t="s">
        <v>743</v>
      </c>
      <c r="P36" s="109"/>
      <c r="Q36" s="109"/>
      <c r="R36" s="109"/>
      <c r="S36" s="96"/>
      <c r="T36" s="96"/>
      <c r="U36" s="97"/>
      <c r="V36" s="97"/>
      <c r="W36" s="96"/>
      <c r="X36" s="96"/>
      <c r="Y36" s="96"/>
      <c r="Z36" s="91"/>
      <c r="AA36" s="91"/>
      <c r="AB36" s="91"/>
      <c r="AC36" s="91"/>
      <c r="AD36" s="91"/>
      <c r="AE36" s="91"/>
      <c r="AF36" s="91"/>
      <c r="AG36" s="91"/>
      <c r="AH36" s="91"/>
      <c r="AI36" s="91"/>
      <c r="AJ36" s="91"/>
    </row>
    <row r="37" spans="1:40" ht="28.15" customHeight="1" x14ac:dyDescent="0.2">
      <c r="B37" s="230" t="s">
        <v>216</v>
      </c>
      <c r="C37" s="448" t="str">
        <f>VLOOKUP(B37,'Information Security'!D$3:$I$241,6,FALSE)</f>
        <v>To what extent is staff made aware of and trained with respect to the risks arising from the handling of information?</v>
      </c>
      <c r="D37" s="449"/>
      <c r="E37" s="449"/>
      <c r="F37" s="450"/>
      <c r="G37" s="262">
        <f t="shared" si="1"/>
        <v>3</v>
      </c>
      <c r="H37" s="263" t="str">
        <f>IF(ISBLANK(VLOOKUP(B37,'Information Security'!$D$3:$E$241,2,FALSE)),"",VLOOKUP(B37,'Information Security'!$D$3:$E$241,2,FALSE))</f>
        <v/>
      </c>
      <c r="J37" s="95" t="str">
        <f t="shared" si="2"/>
        <v/>
      </c>
      <c r="K37" s="107"/>
      <c r="L37" s="107"/>
      <c r="M37" s="107">
        <v>3</v>
      </c>
      <c r="N37" s="107" t="str">
        <f>IF(COUNT($H$28:$H$30)=0,"na",SUM($H$28:$H$30)/COUNT($H$28:$H$30))</f>
        <v>na</v>
      </c>
      <c r="O37" s="109" t="s">
        <v>744</v>
      </c>
      <c r="P37" s="109"/>
      <c r="Q37" s="109"/>
      <c r="R37" s="109"/>
      <c r="S37" s="96"/>
      <c r="T37" s="96"/>
      <c r="U37" s="97"/>
      <c r="V37" s="97"/>
      <c r="W37" s="96"/>
      <c r="X37" s="96"/>
      <c r="Y37" s="96"/>
      <c r="Z37" s="91"/>
      <c r="AA37" s="91"/>
      <c r="AB37" s="91"/>
      <c r="AC37" s="91"/>
      <c r="AD37" s="91"/>
      <c r="AE37" s="91"/>
      <c r="AF37" s="91"/>
      <c r="AG37" s="91"/>
      <c r="AH37" s="91"/>
      <c r="AI37" s="91"/>
      <c r="AJ37" s="91"/>
      <c r="AK37" s="91"/>
      <c r="AL37" s="91"/>
      <c r="AM37" s="91"/>
      <c r="AN37" s="91"/>
    </row>
    <row r="38" spans="1:40" ht="28.15" customHeight="1" x14ac:dyDescent="0.2">
      <c r="B38" s="230" t="s">
        <v>221</v>
      </c>
      <c r="C38" s="448" t="str">
        <f>VLOOKUP(B38,'Information Security'!D$3:$I$241,6,FALSE)</f>
        <v>To what extent is teleworking regulated?</v>
      </c>
      <c r="D38" s="449"/>
      <c r="E38" s="449"/>
      <c r="F38" s="450"/>
      <c r="G38" s="262">
        <f t="shared" si="1"/>
        <v>3</v>
      </c>
      <c r="H38" s="263" t="str">
        <f>IF(ISBLANK(VLOOKUP(B38,'Information Security'!$D$3:$E$241,2,FALSE)),"",VLOOKUP(B38,'Information Security'!$D$3:$E$241,2,FALSE))</f>
        <v/>
      </c>
      <c r="J38" s="95" t="str">
        <f t="shared" si="2"/>
        <v/>
      </c>
      <c r="K38" s="107"/>
      <c r="L38" s="107"/>
      <c r="M38" s="107">
        <v>3</v>
      </c>
      <c r="N38" s="107" t="str">
        <f>$H$31</f>
        <v/>
      </c>
      <c r="O38" s="109" t="s">
        <v>745</v>
      </c>
      <c r="P38" s="109"/>
      <c r="Q38" s="109"/>
      <c r="R38" s="109"/>
      <c r="S38" s="96"/>
      <c r="T38" s="96"/>
      <c r="U38" s="97"/>
      <c r="V38" s="97"/>
      <c r="W38" s="96"/>
      <c r="X38" s="96"/>
      <c r="Y38" s="96"/>
      <c r="Z38" s="91"/>
      <c r="AA38" s="91"/>
      <c r="AB38" s="91"/>
      <c r="AC38" s="91"/>
      <c r="AD38" s="91"/>
      <c r="AE38" s="91"/>
      <c r="AF38" s="91"/>
      <c r="AG38" s="91"/>
      <c r="AH38" s="91"/>
      <c r="AI38" s="91"/>
      <c r="AJ38" s="91"/>
      <c r="AK38" s="91"/>
      <c r="AL38" s="91"/>
      <c r="AM38" s="91"/>
      <c r="AN38" s="91"/>
    </row>
    <row r="39" spans="1:40" ht="28.15" customHeight="1" x14ac:dyDescent="0.2">
      <c r="B39" s="230" t="s">
        <v>230</v>
      </c>
      <c r="C39" s="448" t="str">
        <f>VLOOKUP(B39,'Information Security'!D$3:$I$241,6,FALSE)</f>
        <v>To what extent are security zones managed to protect information assets?</v>
      </c>
      <c r="D39" s="449"/>
      <c r="E39" s="449"/>
      <c r="F39" s="450"/>
      <c r="G39" s="262">
        <f t="shared" si="1"/>
        <v>3</v>
      </c>
      <c r="H39" s="263" t="str">
        <f>IF(ISBLANK(VLOOKUP(B39,'Information Security'!$D$3:$E$241,2,FALSE)),"",VLOOKUP(B39,'Information Security'!$D$3:$E$241,2,FALSE))</f>
        <v/>
      </c>
      <c r="J39" s="95" t="str">
        <f t="shared" si="2"/>
        <v/>
      </c>
      <c r="K39" s="107"/>
      <c r="L39" s="107"/>
      <c r="M39" s="107">
        <v>3</v>
      </c>
      <c r="N39" s="107" t="str">
        <f>IF(COUNT($H$32:$H$33)=0,"na",SUM($H$32:$H$33)/COUNT($H$32:$H$33))</f>
        <v>na</v>
      </c>
      <c r="O39" s="109" t="s">
        <v>746</v>
      </c>
      <c r="P39" s="109"/>
      <c r="Q39" s="109"/>
      <c r="R39" s="109"/>
      <c r="S39" s="96"/>
      <c r="T39" s="96"/>
      <c r="U39" s="97"/>
      <c r="V39" s="97"/>
      <c r="W39" s="96"/>
      <c r="X39" s="96"/>
      <c r="Y39" s="96"/>
      <c r="Z39" s="91"/>
      <c r="AA39" s="91"/>
      <c r="AB39" s="91"/>
      <c r="AC39" s="91"/>
      <c r="AD39" s="91"/>
      <c r="AE39" s="91"/>
      <c r="AF39" s="91"/>
      <c r="AG39" s="91"/>
      <c r="AH39" s="91"/>
      <c r="AI39" s="91"/>
      <c r="AJ39" s="91"/>
      <c r="AK39" s="91"/>
      <c r="AL39" s="91"/>
      <c r="AM39" s="91"/>
      <c r="AN39" s="91"/>
    </row>
    <row r="40" spans="1:40" ht="28.15" customHeight="1" x14ac:dyDescent="0.2">
      <c r="B40" s="230" t="s">
        <v>238</v>
      </c>
      <c r="C40" s="448" t="str">
        <f>VLOOKUP(B40,'Information Security'!D$3:$I$241,6,FALSE)</f>
        <v>To what extent is information security ensured in exceptional situations?</v>
      </c>
      <c r="D40" s="449"/>
      <c r="E40" s="449"/>
      <c r="F40" s="450"/>
      <c r="G40" s="262">
        <f t="shared" si="1"/>
        <v>3</v>
      </c>
      <c r="H40" s="263" t="str">
        <f>IF(ISBLANK(VLOOKUP(B40,'Information Security'!$D$3:$E$241,2,FALSE)),"",VLOOKUP(B40,'Information Security'!$D$3:$E$241,2,FALSE))</f>
        <v/>
      </c>
      <c r="J40" s="95" t="str">
        <f t="shared" si="2"/>
        <v/>
      </c>
      <c r="K40" s="107"/>
      <c r="L40" s="107"/>
      <c r="M40" s="107">
        <v>3</v>
      </c>
      <c r="N40" s="107" t="str">
        <f>H34</f>
        <v/>
      </c>
      <c r="O40" s="109" t="s">
        <v>747</v>
      </c>
      <c r="P40" s="109"/>
      <c r="Q40" s="109"/>
      <c r="R40" s="109"/>
      <c r="S40" s="96"/>
      <c r="T40" s="96"/>
      <c r="U40" s="97"/>
      <c r="V40" s="97"/>
      <c r="W40" s="96"/>
      <c r="X40" s="96"/>
      <c r="Y40" s="96"/>
      <c r="Z40" s="91"/>
      <c r="AA40" s="91"/>
      <c r="AB40" s="91"/>
      <c r="AC40" s="91"/>
      <c r="AD40" s="91"/>
      <c r="AE40" s="91"/>
      <c r="AF40" s="91"/>
      <c r="AG40" s="91"/>
      <c r="AH40" s="91"/>
      <c r="AI40" s="91"/>
      <c r="AJ40" s="91"/>
      <c r="AK40" s="91"/>
      <c r="AL40" s="91"/>
      <c r="AM40" s="91"/>
      <c r="AN40" s="91"/>
    </row>
    <row r="41" spans="1:40" ht="28.15" customHeight="1" x14ac:dyDescent="0.2">
      <c r="B41" s="230" t="s">
        <v>245</v>
      </c>
      <c r="C41" s="448" t="str">
        <f>VLOOKUP(B41,'Information Security'!D$3:$I$241,6,FALSE)</f>
        <v>To what extent is the handling of supporting assets managed?</v>
      </c>
      <c r="D41" s="449"/>
      <c r="E41" s="449"/>
      <c r="F41" s="450"/>
      <c r="G41" s="262">
        <f t="shared" si="1"/>
        <v>3</v>
      </c>
      <c r="H41" s="263" t="str">
        <f>IF(ISBLANK(VLOOKUP(B41,'Information Security'!$D$3:$E$241,2,FALSE)),"",VLOOKUP(B41,'Information Security'!$D$3:$E$241,2,FALSE))</f>
        <v/>
      </c>
      <c r="J41" s="95" t="str">
        <f t="shared" si="2"/>
        <v/>
      </c>
      <c r="K41" s="107"/>
      <c r="L41" s="107"/>
      <c r="M41" s="107">
        <f>G55</f>
        <v>3</v>
      </c>
      <c r="N41" s="107" t="str">
        <f>IF(COUNT($H$35:$H$38)=0,"na",SUM($H$35:$H$38)/COUNT($H$35:$H$38))</f>
        <v>na</v>
      </c>
      <c r="O41" s="109" t="s">
        <v>748</v>
      </c>
      <c r="P41" s="109"/>
      <c r="Q41" s="109"/>
      <c r="R41" s="109"/>
      <c r="S41" s="96"/>
      <c r="T41" s="96"/>
      <c r="U41" s="97"/>
      <c r="V41" s="97"/>
      <c r="W41" s="96"/>
      <c r="X41" s="96"/>
      <c r="Y41" s="96"/>
      <c r="Z41" s="91"/>
      <c r="AA41" s="91"/>
      <c r="AB41" s="91"/>
      <c r="AC41" s="91"/>
      <c r="AD41" s="91"/>
      <c r="AE41" s="91"/>
      <c r="AF41" s="91"/>
      <c r="AG41" s="91"/>
      <c r="AH41" s="91"/>
      <c r="AI41" s="91"/>
      <c r="AJ41" s="91"/>
      <c r="AK41" s="91"/>
      <c r="AL41" s="91"/>
      <c r="AM41" s="91"/>
      <c r="AN41" s="91"/>
    </row>
    <row r="42" spans="1:40" ht="28.15" customHeight="1" x14ac:dyDescent="0.2">
      <c r="B42" s="230" t="s">
        <v>252</v>
      </c>
      <c r="C42" s="448" t="str">
        <f>VLOOKUP(B42,'Information Security'!D$3:$I$241,6,FALSE)</f>
        <v>To what extent is the handling of mobile IT devices and mobile data storage devices managed?</v>
      </c>
      <c r="D42" s="449"/>
      <c r="E42" s="449"/>
      <c r="F42" s="450"/>
      <c r="G42" s="262">
        <f t="shared" si="1"/>
        <v>3</v>
      </c>
      <c r="H42" s="263" t="str">
        <f>IF(ISBLANK(VLOOKUP(B42,'Information Security'!$D$3:$E$241,2,FALSE)),"",VLOOKUP(B42,'Information Security'!$D$3:$E$241,2,FALSE))</f>
        <v/>
      </c>
      <c r="J42" s="95" t="str">
        <f t="shared" si="2"/>
        <v/>
      </c>
      <c r="K42" s="107"/>
      <c r="L42" s="107"/>
      <c r="M42" s="107">
        <v>3</v>
      </c>
      <c r="N42" s="107" t="str">
        <f>IF(COUNT($H$39:$H$42)=0,"na",SUM($H$39:$H$42)/COUNT($H$39:$H$42))</f>
        <v>na</v>
      </c>
      <c r="O42" s="109" t="s">
        <v>1363</v>
      </c>
      <c r="P42" s="109"/>
      <c r="Q42" s="109"/>
      <c r="R42" s="109"/>
      <c r="S42" s="96"/>
      <c r="T42" s="96"/>
      <c r="U42" s="97"/>
      <c r="V42" s="97"/>
      <c r="W42" s="96"/>
      <c r="X42" s="96"/>
      <c r="Y42" s="96"/>
      <c r="Z42" s="91"/>
      <c r="AA42" s="91"/>
      <c r="AB42" s="91"/>
      <c r="AC42" s="91"/>
      <c r="AD42" s="91"/>
      <c r="AE42" s="91"/>
      <c r="AF42" s="91"/>
      <c r="AG42" s="91"/>
      <c r="AH42" s="91"/>
      <c r="AI42" s="91"/>
      <c r="AJ42" s="91"/>
      <c r="AK42" s="91"/>
      <c r="AL42" s="91"/>
      <c r="AM42" s="91"/>
      <c r="AN42" s="91"/>
    </row>
    <row r="43" spans="1:40" ht="28.15" customHeight="1" x14ac:dyDescent="0.2">
      <c r="A43" s="59"/>
      <c r="B43" s="230" t="s">
        <v>262</v>
      </c>
      <c r="C43" s="448" t="str">
        <f>VLOOKUP(B43,'Information Security'!D$3:$I$241,6,FALSE)</f>
        <v>To what extent is the use of identification means managed?</v>
      </c>
      <c r="D43" s="449"/>
      <c r="E43" s="449"/>
      <c r="F43" s="450"/>
      <c r="G43" s="262">
        <f t="shared" si="1"/>
        <v>3</v>
      </c>
      <c r="H43" s="263" t="str">
        <f>IF(ISBLANK(VLOOKUP(B43,'Information Security'!$D$3:$E$241,2,FALSE)),"",VLOOKUP(B43,'Information Security'!$D$3:$E$241,2,FALSE))</f>
        <v/>
      </c>
      <c r="J43" s="95" t="str">
        <f t="shared" si="2"/>
        <v/>
      </c>
      <c r="K43" s="107"/>
      <c r="L43" s="107"/>
      <c r="M43" s="107">
        <v>3</v>
      </c>
      <c r="N43" s="107" t="str">
        <f>IF(COUNT($H$43:$H$45)=0,"na",SUM($H$43:$H$45)/COUNT($H$43:$H$45))</f>
        <v>na</v>
      </c>
      <c r="O43" s="109" t="s">
        <v>749</v>
      </c>
      <c r="P43" s="109"/>
      <c r="Q43" s="109"/>
      <c r="R43" s="109"/>
      <c r="S43" s="96"/>
      <c r="T43" s="96"/>
      <c r="U43" s="97"/>
      <c r="V43" s="97"/>
      <c r="W43" s="96"/>
      <c r="X43" s="96"/>
      <c r="Y43" s="96"/>
      <c r="Z43" s="91"/>
      <c r="AA43" s="91"/>
      <c r="AB43" s="91"/>
      <c r="AC43" s="91"/>
      <c r="AD43" s="91"/>
      <c r="AE43" s="91"/>
      <c r="AF43" s="91"/>
      <c r="AG43" s="91"/>
      <c r="AH43" s="91"/>
      <c r="AI43" s="91"/>
      <c r="AJ43" s="91"/>
      <c r="AK43" s="91"/>
      <c r="AL43" s="91"/>
      <c r="AM43" s="91"/>
      <c r="AN43" s="91"/>
    </row>
    <row r="44" spans="1:40" ht="28.15" customHeight="1" x14ac:dyDescent="0.2">
      <c r="B44" s="230" t="s">
        <v>268</v>
      </c>
      <c r="C44" s="448" t="str">
        <f>VLOOKUP(B44,'Information Security'!D$3:$I$241,6,FALSE)</f>
        <v>To what extent is the user access to network services, IT systems and IT applications secured?</v>
      </c>
      <c r="D44" s="449"/>
      <c r="E44" s="449"/>
      <c r="F44" s="450"/>
      <c r="G44" s="262">
        <f t="shared" si="1"/>
        <v>3</v>
      </c>
      <c r="H44" s="263" t="str">
        <f>IF(ISBLANK(VLOOKUP(B44,'Information Security'!$D$3:$E$241,2,FALSE)),"",VLOOKUP(B44,'Information Security'!$D$3:$E$241,2,FALSE))</f>
        <v/>
      </c>
      <c r="J44" s="95" t="str">
        <f t="shared" si="2"/>
        <v/>
      </c>
      <c r="K44" s="107"/>
      <c r="L44" s="107"/>
      <c r="M44" s="107">
        <v>3</v>
      </c>
      <c r="N44" s="107" t="str">
        <f>$H$46</f>
        <v/>
      </c>
      <c r="O44" s="109" t="s">
        <v>1364</v>
      </c>
      <c r="P44" s="109"/>
      <c r="Q44" s="109"/>
      <c r="R44" s="109"/>
      <c r="S44" s="96"/>
      <c r="T44" s="96"/>
      <c r="U44" s="97"/>
      <c r="V44" s="97"/>
      <c r="W44" s="96"/>
      <c r="X44" s="96"/>
      <c r="Y44" s="96"/>
      <c r="Z44" s="91"/>
      <c r="AA44" s="91"/>
      <c r="AB44" s="91"/>
      <c r="AC44" s="91"/>
      <c r="AD44" s="91"/>
      <c r="AE44" s="91"/>
      <c r="AF44" s="91"/>
      <c r="AG44" s="91"/>
      <c r="AH44" s="91"/>
      <c r="AI44" s="91"/>
      <c r="AJ44" s="91"/>
      <c r="AK44" s="91"/>
      <c r="AL44" s="91"/>
      <c r="AM44" s="91"/>
      <c r="AN44" s="91"/>
    </row>
    <row r="45" spans="1:40" ht="28.15" customHeight="1" x14ac:dyDescent="0.25">
      <c r="B45" s="230" t="s">
        <v>276</v>
      </c>
      <c r="C45" s="448" t="str">
        <f>VLOOKUP(B45,'Information Security'!D$3:$I$241,6,FALSE)</f>
        <v xml:space="preserve">To what extent are user accounts and login information securely managed and applied? </v>
      </c>
      <c r="D45" s="449"/>
      <c r="E45" s="449"/>
      <c r="F45" s="450"/>
      <c r="G45" s="262">
        <f t="shared" si="1"/>
        <v>3</v>
      </c>
      <c r="H45" s="263" t="str">
        <f>IF(ISBLANK(VLOOKUP(B45,'Information Security'!$D$3:$E$241,2,FALSE)),"",VLOOKUP(B45,'Information Security'!$D$3:$E$241,2,FALSE))</f>
        <v/>
      </c>
      <c r="J45" s="95" t="str">
        <f t="shared" si="2"/>
        <v/>
      </c>
      <c r="K45" s="107"/>
      <c r="L45" s="107"/>
      <c r="M45" s="107">
        <v>3</v>
      </c>
      <c r="N45" s="107" t="str">
        <f>IF(COUNT($H$47:$H$48)=0,"na",SUM($H$47:$H$48)/COUNT($H$47:$H$48))</f>
        <v>na</v>
      </c>
      <c r="O45" s="109" t="s">
        <v>750</v>
      </c>
      <c r="Q45" s="109"/>
      <c r="R45" s="433"/>
      <c r="S45" s="433"/>
      <c r="T45" s="434"/>
      <c r="U45" s="97"/>
      <c r="V45" s="97"/>
      <c r="W45" s="96"/>
      <c r="X45" s="96"/>
      <c r="Y45" s="96"/>
      <c r="Z45" s="91"/>
      <c r="AA45" s="91"/>
      <c r="AB45" s="91"/>
      <c r="AC45" s="91"/>
      <c r="AD45" s="91"/>
      <c r="AE45" s="91"/>
      <c r="AF45" s="91"/>
      <c r="AG45" s="91"/>
      <c r="AH45" s="91"/>
      <c r="AI45" s="91"/>
      <c r="AJ45" s="91"/>
      <c r="AK45" s="91"/>
      <c r="AL45" s="91"/>
      <c r="AM45" s="91"/>
      <c r="AN45" s="91"/>
    </row>
    <row r="46" spans="1:40" ht="28.15" customHeight="1" x14ac:dyDescent="0.25">
      <c r="B46" s="230" t="s">
        <v>283</v>
      </c>
      <c r="C46" s="448" t="str">
        <f>VLOOKUP(B46,'Information Security'!D$3:$I$241,6,FALSE)</f>
        <v>To what extent are access rights assigned and managed?</v>
      </c>
      <c r="D46" s="449"/>
      <c r="E46" s="449"/>
      <c r="F46" s="450"/>
      <c r="G46" s="262">
        <f t="shared" si="1"/>
        <v>3</v>
      </c>
      <c r="H46" s="263" t="str">
        <f>IF(ISBLANK(VLOOKUP(B46,'Information Security'!$D$3:$E$241,2,FALSE)),"",VLOOKUP(B46,'Information Security'!$D$3:$E$241,2,FALSE))</f>
        <v/>
      </c>
      <c r="J46" s="95" t="str">
        <f t="shared" si="2"/>
        <v/>
      </c>
      <c r="K46" s="107"/>
      <c r="L46" s="107"/>
      <c r="M46" s="107">
        <v>3</v>
      </c>
      <c r="N46" s="107" t="str">
        <f>IF(COUNT($H$49:$H$55)=0,"na",SUM($H$49:$H$55)/COUNT($H$49:$H$55))</f>
        <v>na</v>
      </c>
      <c r="O46" s="109" t="s">
        <v>751</v>
      </c>
      <c r="P46" s="109"/>
      <c r="Q46" s="109"/>
      <c r="R46" s="433"/>
      <c r="S46" s="433"/>
      <c r="T46" s="434"/>
      <c r="U46" s="97"/>
      <c r="V46" s="97"/>
      <c r="W46" s="96"/>
      <c r="X46" s="96"/>
      <c r="Y46" s="96"/>
      <c r="Z46" s="91"/>
      <c r="AA46" s="91"/>
      <c r="AB46" s="91"/>
      <c r="AC46" s="91"/>
      <c r="AD46" s="91"/>
      <c r="AE46" s="91"/>
      <c r="AF46" s="91"/>
      <c r="AG46" s="91"/>
      <c r="AH46" s="91"/>
      <c r="AI46" s="91"/>
      <c r="AJ46" s="91"/>
      <c r="AK46" s="91"/>
      <c r="AL46" s="91"/>
      <c r="AM46" s="91"/>
      <c r="AN46" s="91"/>
    </row>
    <row r="47" spans="1:40" ht="28.15" customHeight="1" x14ac:dyDescent="0.25">
      <c r="B47" s="230" t="s">
        <v>293</v>
      </c>
      <c r="C47" s="448" t="str">
        <f>VLOOKUP(B47,'Information Security'!D$3:$I$241,6,FALSE)</f>
        <v>To what extent is the use of cryptographic procedures managed?</v>
      </c>
      <c r="D47" s="449"/>
      <c r="E47" s="449"/>
      <c r="F47" s="450"/>
      <c r="G47" s="262">
        <f t="shared" si="1"/>
        <v>3</v>
      </c>
      <c r="H47" s="263" t="str">
        <f>IF(ISBLANK(VLOOKUP(B47,'Information Security'!$D$3:$E$241,2,FALSE)),"",VLOOKUP(B47,'Information Security'!$D$3:$E$241,2,FALSE))</f>
        <v/>
      </c>
      <c r="J47" s="95" t="str">
        <f t="shared" si="2"/>
        <v/>
      </c>
      <c r="K47" s="107"/>
      <c r="L47" s="107"/>
      <c r="M47" s="107">
        <v>3</v>
      </c>
      <c r="N47" s="107" t="str">
        <f>IF(COUNT($H$56:$H$59)=0,"na",SUM($H$56:$H$59)/COUNT($H$56:$H$59))</f>
        <v>na</v>
      </c>
      <c r="O47" s="109" t="s">
        <v>1365</v>
      </c>
      <c r="P47" s="109"/>
      <c r="Q47" s="109"/>
      <c r="R47" s="433"/>
      <c r="S47" s="433"/>
      <c r="T47" s="434"/>
      <c r="U47" s="97"/>
      <c r="V47" s="97"/>
      <c r="W47" s="96"/>
      <c r="X47" s="96"/>
      <c r="Y47" s="96"/>
      <c r="Z47" s="91"/>
      <c r="AA47" s="91"/>
      <c r="AB47" s="91"/>
      <c r="AC47" s="91"/>
      <c r="AD47" s="91"/>
      <c r="AE47" s="91"/>
      <c r="AF47" s="91"/>
      <c r="AG47" s="91"/>
      <c r="AH47" s="91"/>
      <c r="AI47" s="91"/>
      <c r="AJ47" s="91"/>
      <c r="AK47" s="91"/>
      <c r="AL47" s="91"/>
      <c r="AM47" s="91"/>
      <c r="AN47" s="91"/>
    </row>
    <row r="48" spans="1:40" ht="28.15" customHeight="1" x14ac:dyDescent="0.25">
      <c r="B48" s="230" t="s">
        <v>299</v>
      </c>
      <c r="C48" s="448" t="str">
        <f>VLOOKUP(B48,'Information Security'!D$3:$I$241,6,FALSE)</f>
        <v>To what extent is information protected during transport?</v>
      </c>
      <c r="D48" s="449"/>
      <c r="E48" s="449"/>
      <c r="F48" s="450"/>
      <c r="G48" s="262">
        <f t="shared" si="1"/>
        <v>3</v>
      </c>
      <c r="H48" s="263" t="str">
        <f>IF(ISBLANK(VLOOKUP(B48,'Information Security'!$D$3:$E$241,2,FALSE)),"",VLOOKUP(B48,'Information Security'!$D$3:$E$241,2,FALSE))</f>
        <v/>
      </c>
      <c r="J48" s="95" t="str">
        <f t="shared" si="2"/>
        <v/>
      </c>
      <c r="K48" s="107"/>
      <c r="L48" s="107"/>
      <c r="M48" s="107">
        <f>G63</f>
        <v>3</v>
      </c>
      <c r="N48" s="107" t="str">
        <f>IF(COUNT($H$60:$H$61)=0,"na",SUM($H$60:$H$61)/COUNT($H$60:$H$61))</f>
        <v>na</v>
      </c>
      <c r="O48" s="109" t="s">
        <v>752</v>
      </c>
      <c r="P48" s="109"/>
      <c r="Q48" s="109"/>
      <c r="R48" s="433"/>
      <c r="S48" s="433"/>
      <c r="T48" s="434"/>
      <c r="U48" s="97"/>
      <c r="V48" s="97"/>
      <c r="W48" s="96"/>
      <c r="X48" s="96"/>
      <c r="Y48" s="96"/>
      <c r="Z48" s="91"/>
      <c r="AA48" s="91"/>
      <c r="AB48" s="91"/>
      <c r="AC48" s="91"/>
      <c r="AD48" s="91"/>
      <c r="AE48" s="91"/>
      <c r="AF48" s="91"/>
      <c r="AG48" s="91"/>
      <c r="AH48" s="91"/>
      <c r="AI48" s="91"/>
      <c r="AJ48" s="91"/>
      <c r="AK48" s="91"/>
      <c r="AL48" s="91"/>
      <c r="AM48" s="91"/>
      <c r="AN48" s="91"/>
    </row>
    <row r="49" spans="1:40" ht="28.15" customHeight="1" x14ac:dyDescent="0.25">
      <c r="B49" s="230" t="s">
        <v>310</v>
      </c>
      <c r="C49" s="448" t="str">
        <f>VLOOKUP(B49,'Information Security'!D$3:$I$241,6,FALSE)</f>
        <v xml:space="preserve">To what extent are changes managed? </v>
      </c>
      <c r="D49" s="449"/>
      <c r="E49" s="449"/>
      <c r="F49" s="450"/>
      <c r="G49" s="262">
        <f t="shared" si="1"/>
        <v>3</v>
      </c>
      <c r="H49" s="263" t="str">
        <f>IF(ISBLANK(VLOOKUP(B49,'Information Security'!$D$3:$E$241,2,FALSE)),"",VLOOKUP(B49,'Information Security'!$D$3:$E$241,2,FALSE))</f>
        <v/>
      </c>
      <c r="J49" s="95" t="str">
        <f t="shared" si="2"/>
        <v/>
      </c>
      <c r="K49" s="107"/>
      <c r="L49" s="107"/>
      <c r="M49" s="107">
        <v>3</v>
      </c>
      <c r="N49" s="107" t="str">
        <f>IF(COUNT($H$62:$H$63)=0,"na",SUM($H$62:$H$63)/COUNT($H$62:$H$63))</f>
        <v>na</v>
      </c>
      <c r="O49" s="109" t="s">
        <v>753</v>
      </c>
      <c r="P49" s="109"/>
      <c r="Q49" s="109"/>
      <c r="R49" s="433"/>
      <c r="S49" s="433"/>
      <c r="T49" s="434"/>
      <c r="U49" s="97"/>
      <c r="V49" s="97"/>
      <c r="W49" s="96"/>
      <c r="X49" s="96"/>
      <c r="Y49" s="96"/>
      <c r="Z49" s="91"/>
      <c r="AA49" s="91"/>
      <c r="AB49" s="91"/>
      <c r="AC49" s="91"/>
      <c r="AD49" s="91"/>
      <c r="AE49" s="91"/>
      <c r="AF49" s="91"/>
      <c r="AG49" s="91"/>
      <c r="AH49" s="91"/>
      <c r="AI49" s="91"/>
      <c r="AJ49" s="91"/>
      <c r="AK49" s="91"/>
      <c r="AL49" s="91"/>
      <c r="AM49" s="91"/>
      <c r="AN49" s="91"/>
    </row>
    <row r="50" spans="1:40" ht="28.15" customHeight="1" x14ac:dyDescent="0.25">
      <c r="B50" s="230" t="s">
        <v>316</v>
      </c>
      <c r="C50" s="448" t="str">
        <f>VLOOKUP(B50,'Information Security'!D$3:$I$241,6,FALSE)</f>
        <v>To what extent are development and testing environments separated from operational environments?</v>
      </c>
      <c r="D50" s="449"/>
      <c r="E50" s="449"/>
      <c r="F50" s="450"/>
      <c r="G50" s="262">
        <f t="shared" si="1"/>
        <v>3</v>
      </c>
      <c r="H50" s="263" t="str">
        <f>IF(ISBLANK(VLOOKUP(B50,'Information Security'!$D$3:$E$241,2,FALSE)),"",VLOOKUP(B50,'Information Security'!$D$3:$E$241,2,FALSE))</f>
        <v/>
      </c>
      <c r="J50" s="95" t="str">
        <f t="shared" si="2"/>
        <v/>
      </c>
      <c r="K50" s="107"/>
      <c r="L50" s="107"/>
      <c r="M50" s="107" t="str">
        <f>IF($H$99="","na",SUM($G$73:$G$98)/COUNT($G$73:$G$98))</f>
        <v>na</v>
      </c>
      <c r="N50" s="107" t="str">
        <f>IF(COUNT($H$73:$H$80)=0,"na",SUM($H$73:$H$80)/COUNT($H$73:$H$80))</f>
        <v>na</v>
      </c>
      <c r="O50" s="109" t="str">
        <f>IF($H$99="","8.1 Prototype Protection - Physical and Environmental Security (na)","8.1 Prototype Protection - Physical and Environmental Security")</f>
        <v>8.1 Prototype Protection - Physical and Environmental Security (na)</v>
      </c>
      <c r="P50" s="109"/>
      <c r="Q50" s="109"/>
      <c r="R50" s="433"/>
      <c r="S50" s="433"/>
      <c r="T50" s="434"/>
      <c r="U50" s="97"/>
      <c r="V50" s="97"/>
      <c r="W50" s="96"/>
      <c r="X50" s="96"/>
      <c r="Y50" s="96"/>
      <c r="Z50" s="91"/>
      <c r="AA50" s="91"/>
      <c r="AB50" s="91"/>
      <c r="AC50" s="91"/>
      <c r="AD50" s="91"/>
      <c r="AE50" s="91"/>
      <c r="AF50" s="91"/>
      <c r="AG50" s="91"/>
      <c r="AH50" s="91"/>
      <c r="AI50" s="91"/>
      <c r="AJ50" s="91"/>
      <c r="AK50" s="91"/>
      <c r="AL50" s="91"/>
      <c r="AM50" s="91"/>
      <c r="AN50" s="91"/>
    </row>
    <row r="51" spans="1:40" ht="28.15" customHeight="1" x14ac:dyDescent="0.25">
      <c r="B51" s="230" t="s">
        <v>321</v>
      </c>
      <c r="C51" s="448" t="str">
        <f>VLOOKUP(B51,'Information Security'!D$3:$I$241,6,FALSE)</f>
        <v>To what extent are IT systems protected against malware?</v>
      </c>
      <c r="D51" s="449"/>
      <c r="E51" s="449"/>
      <c r="F51" s="450"/>
      <c r="G51" s="262">
        <f t="shared" si="1"/>
        <v>3</v>
      </c>
      <c r="H51" s="263" t="str">
        <f>IF(ISBLANK(VLOOKUP(B51,'Information Security'!$D$3:$E$241,2,FALSE)),"",VLOOKUP(B51,'Information Security'!$D$3:$E$241,2,FALSE))</f>
        <v/>
      </c>
      <c r="J51" s="95" t="str">
        <f t="shared" si="2"/>
        <v/>
      </c>
      <c r="K51" s="107"/>
      <c r="L51" s="107"/>
      <c r="M51" s="107" t="str">
        <f>IF($H$99="","na",SUM($G$73:$G$98)/COUNT($G$73:$G$98))</f>
        <v>na</v>
      </c>
      <c r="N51" s="107" t="str">
        <f>IF(COUNT($H$82:$H$88)=0,"na",SUM($H$82:$H$88)/COUNT($H$82:$H$88))</f>
        <v>na</v>
      </c>
      <c r="O51" s="109" t="str">
        <f>IF($H$99="","8.2 Prototype Protection - Organizational Requirements (na)","8.2 Prototype Protection - Organizational Requirements")</f>
        <v>8.2 Prototype Protection - Organizational Requirements (na)</v>
      </c>
      <c r="P51" s="109"/>
      <c r="Q51" s="109"/>
      <c r="R51" s="433"/>
      <c r="S51" s="433"/>
      <c r="T51" s="434"/>
      <c r="U51" s="97"/>
      <c r="V51" s="97"/>
      <c r="W51" s="96"/>
      <c r="X51" s="96"/>
      <c r="Y51" s="96"/>
      <c r="Z51" s="91"/>
      <c r="AA51" s="91"/>
      <c r="AB51" s="91"/>
      <c r="AC51" s="91"/>
      <c r="AD51" s="91"/>
      <c r="AE51" s="91"/>
      <c r="AF51" s="91"/>
      <c r="AG51" s="91"/>
      <c r="AH51" s="91"/>
      <c r="AI51" s="91"/>
      <c r="AJ51" s="91"/>
      <c r="AK51" s="91"/>
      <c r="AL51" s="91"/>
      <c r="AM51" s="91"/>
      <c r="AN51" s="91"/>
    </row>
    <row r="52" spans="1:40" ht="28.15" customHeight="1" x14ac:dyDescent="0.25">
      <c r="B52" s="230" t="s">
        <v>327</v>
      </c>
      <c r="C52" s="448" t="str">
        <f>VLOOKUP(B52,'Information Security'!D$3:$I$241,6,FALSE)</f>
        <v>To what extent are event logs recorded and analyzed?</v>
      </c>
      <c r="D52" s="449"/>
      <c r="E52" s="449"/>
      <c r="F52" s="450"/>
      <c r="G52" s="262">
        <f t="shared" si="1"/>
        <v>3</v>
      </c>
      <c r="H52" s="263" t="str">
        <f>IF(ISBLANK(VLOOKUP(B52,'Information Security'!$D$3:$E$241,2,FALSE)),"",VLOOKUP(B52,'Information Security'!$D$3:$E$241,2,FALSE))</f>
        <v/>
      </c>
      <c r="J52" s="95" t="str">
        <f t="shared" si="2"/>
        <v/>
      </c>
      <c r="K52" s="107"/>
      <c r="L52" s="107"/>
      <c r="M52" s="107" t="str">
        <f>IF($H$99="","na",SUM($G$73:$G$98)/COUNT($G$73:$G$98))</f>
        <v>na</v>
      </c>
      <c r="N52" s="107" t="str">
        <f>IF(COUNT($H$90:$H$92)=0,"na",SUM($H$90:$H$92)/COUNT($H$90:$H$92))</f>
        <v>na</v>
      </c>
      <c r="O52" s="109" t="str">
        <f>IF($H$99="","8.3 Prototype Protection - Handling of vehicles, components and parts (na)","8.3 Prototype Protection - Handling of vehicles, components and parts")</f>
        <v>8.3 Prototype Protection - Handling of vehicles, components and parts (na)</v>
      </c>
      <c r="P52" s="109"/>
      <c r="Q52" s="109"/>
      <c r="R52" s="433"/>
      <c r="S52" s="433"/>
      <c r="T52" s="434"/>
      <c r="U52" s="97"/>
      <c r="V52" s="97"/>
      <c r="W52" s="96"/>
      <c r="X52" s="96"/>
      <c r="Y52" s="96"/>
      <c r="Z52" s="91"/>
      <c r="AA52" s="91"/>
      <c r="AB52" s="91"/>
      <c r="AC52" s="91"/>
      <c r="AD52" s="91"/>
      <c r="AE52" s="91"/>
      <c r="AF52" s="91"/>
      <c r="AG52" s="91"/>
      <c r="AH52" s="91"/>
      <c r="AI52" s="91"/>
      <c r="AJ52" s="91"/>
      <c r="AK52" s="91"/>
      <c r="AL52" s="91"/>
      <c r="AM52" s="91"/>
      <c r="AN52" s="91"/>
    </row>
    <row r="53" spans="1:40" ht="28.15" customHeight="1" x14ac:dyDescent="0.25">
      <c r="B53" s="230" t="s">
        <v>334</v>
      </c>
      <c r="C53" s="448" t="str">
        <f>VLOOKUP(B53,'Information Security'!D$3:$I$241,6,FALSE)</f>
        <v xml:space="preserve">To what extent are vulnerabilities identified and addressed? </v>
      </c>
      <c r="D53" s="449"/>
      <c r="E53" s="449"/>
      <c r="F53" s="450"/>
      <c r="G53" s="262">
        <f t="shared" si="1"/>
        <v>3</v>
      </c>
      <c r="H53" s="263" t="str">
        <f>IF(ISBLANK(VLOOKUP(B53,'Information Security'!$D$3:$E$241,2,FALSE)),"",VLOOKUP(B53,'Information Security'!$D$3:$E$241,2,FALSE))</f>
        <v/>
      </c>
      <c r="J53" s="95" t="str">
        <f t="shared" si="2"/>
        <v/>
      </c>
      <c r="K53" s="107"/>
      <c r="L53" s="107"/>
      <c r="M53" s="107" t="str">
        <f>IF($H$99="","na",SUM($G$73:$G$98)/COUNT($G$73:$G$98))</f>
        <v>na</v>
      </c>
      <c r="N53" s="107" t="str">
        <f>IF(COUNT($H$93:$H$96)=0,"na",SUM($H$93:$H$96)/COUNT($H$93:$H$96))</f>
        <v>na</v>
      </c>
      <c r="O53" s="109" t="str">
        <f>IF($H$99="","8.4 Prototype Protection - Requirements for trial vehicles (na)","8.4 Prototype Protection - Requirements for trial vehicles")</f>
        <v>8.4 Prototype Protection - Requirements for trial vehicles (na)</v>
      </c>
      <c r="P53" s="109"/>
      <c r="Q53" s="109"/>
      <c r="R53" s="433"/>
      <c r="S53" s="433"/>
      <c r="T53" s="434"/>
      <c r="U53" s="97"/>
      <c r="V53" s="97"/>
      <c r="W53" s="96"/>
      <c r="X53" s="96"/>
      <c r="Y53" s="96"/>
      <c r="Z53" s="91"/>
      <c r="AA53" s="91"/>
      <c r="AB53" s="91"/>
      <c r="AC53" s="91"/>
      <c r="AD53" s="91"/>
      <c r="AE53" s="91"/>
      <c r="AF53" s="91"/>
      <c r="AG53" s="91"/>
      <c r="AH53" s="91"/>
      <c r="AI53" s="91"/>
      <c r="AJ53" s="91"/>
      <c r="AK53" s="91"/>
      <c r="AL53" s="91"/>
      <c r="AM53" s="91"/>
      <c r="AN53" s="91"/>
    </row>
    <row r="54" spans="1:40" ht="28.15" customHeight="1" x14ac:dyDescent="0.25">
      <c r="B54" s="230" t="s">
        <v>340</v>
      </c>
      <c r="C54" s="448" t="str">
        <f>VLOOKUP(B54,'Information Security'!D$3:$I$241,6,FALSE)</f>
        <v>To what extent are IT systems technically checked (system audit)?</v>
      </c>
      <c r="D54" s="449"/>
      <c r="E54" s="449"/>
      <c r="F54" s="450"/>
      <c r="G54" s="262">
        <f t="shared" si="1"/>
        <v>3</v>
      </c>
      <c r="H54" s="263" t="str">
        <f>IF(ISBLANK(VLOOKUP(B54,'Information Security'!$D$3:$E$241,2,FALSE)),"",VLOOKUP(B54,'Information Security'!$D$3:$E$241,2,FALSE))</f>
        <v/>
      </c>
      <c r="J54" s="95" t="str">
        <f t="shared" si="2"/>
        <v/>
      </c>
      <c r="K54" s="107"/>
      <c r="L54" s="107"/>
      <c r="M54" s="107" t="str">
        <f>IF($H$99="","na",SUM($G$73:$G$98)/COUNT($G$73:$G$98))</f>
        <v>na</v>
      </c>
      <c r="N54" s="107" t="str">
        <f>IF(COUNT($H$97:$H$98)=0,"na",SUM($H$97:$H$98)/COUNT($H$97:$H$98))</f>
        <v>na</v>
      </c>
      <c r="O54" s="109" t="str">
        <f>IF($H$99="","8.5 Prototype Protection - Requirements for events and shootings (na)","8.5 Prototype Protection - Requirements for events and shootings")</f>
        <v>8.5 Prototype Protection - Requirements for events and shootings (na)</v>
      </c>
      <c r="P54" s="109"/>
      <c r="Q54" s="109"/>
      <c r="R54" s="433"/>
      <c r="S54" s="433"/>
      <c r="T54" s="434"/>
      <c r="U54" s="97"/>
      <c r="V54" s="97"/>
      <c r="W54" s="96"/>
      <c r="X54" s="96"/>
      <c r="Y54" s="96"/>
      <c r="Z54" s="91"/>
      <c r="AA54" s="91"/>
      <c r="AB54" s="91"/>
      <c r="AC54" s="91"/>
      <c r="AD54" s="91"/>
      <c r="AE54" s="91"/>
      <c r="AF54" s="91"/>
      <c r="AG54" s="91"/>
      <c r="AH54" s="91"/>
      <c r="AI54" s="91"/>
      <c r="AJ54" s="91"/>
      <c r="AK54" s="91"/>
      <c r="AL54" s="91"/>
      <c r="AM54" s="91"/>
      <c r="AN54" s="91"/>
    </row>
    <row r="55" spans="1:40" ht="28.15" customHeight="1" x14ac:dyDescent="0.25">
      <c r="B55" s="230" t="s">
        <v>345</v>
      </c>
      <c r="C55" s="448" t="str">
        <f>VLOOKUP(B55,'Information Security'!D$3:$I$241,6,FALSE)</f>
        <v>To what extent is the network of the organization managed?</v>
      </c>
      <c r="D55" s="449"/>
      <c r="E55" s="449"/>
      <c r="F55" s="450"/>
      <c r="G55" s="262">
        <f t="shared" si="1"/>
        <v>3</v>
      </c>
      <c r="H55" s="263" t="str">
        <f>IF(ISBLANK(VLOOKUP(B55,'Information Security'!$D$3:$E$241,2,FALSE)),"",VLOOKUP(B55,'Information Security'!$D$3:$E$241,2,FALSE))</f>
        <v/>
      </c>
      <c r="J55" s="95" t="str">
        <f t="shared" si="2"/>
        <v/>
      </c>
      <c r="K55" s="107"/>
      <c r="L55" s="107"/>
      <c r="M55" s="107"/>
      <c r="N55" s="107"/>
      <c r="O55" s="109"/>
      <c r="P55" s="109"/>
      <c r="Q55" s="109"/>
      <c r="R55" s="433"/>
      <c r="S55" s="433"/>
      <c r="T55" s="434"/>
      <c r="U55" s="97"/>
      <c r="V55" s="97"/>
      <c r="W55" s="96"/>
      <c r="X55" s="96"/>
      <c r="Y55" s="96"/>
      <c r="Z55" s="91"/>
      <c r="AA55" s="91"/>
      <c r="AB55" s="91"/>
      <c r="AC55" s="91"/>
      <c r="AD55" s="91"/>
      <c r="AE55" s="91"/>
      <c r="AF55" s="91"/>
      <c r="AG55" s="91"/>
      <c r="AH55" s="91"/>
      <c r="AI55" s="91"/>
      <c r="AJ55" s="91"/>
      <c r="AK55" s="91"/>
      <c r="AL55" s="91"/>
      <c r="AM55" s="91"/>
      <c r="AN55" s="91"/>
    </row>
    <row r="56" spans="1:40" ht="28.15" customHeight="1" x14ac:dyDescent="0.25">
      <c r="B56" s="230" t="s">
        <v>354</v>
      </c>
      <c r="C56" s="448" t="str">
        <f>VLOOKUP(B56,'Information Security'!D$3:$I$241,6,FALSE)</f>
        <v>To what extent is information security considered in new or further development of IT systems?</v>
      </c>
      <c r="D56" s="449"/>
      <c r="E56" s="449"/>
      <c r="F56" s="450"/>
      <c r="G56" s="262">
        <f t="shared" si="1"/>
        <v>3</v>
      </c>
      <c r="H56" s="263" t="str">
        <f>IF(ISBLANK(VLOOKUP(B56,'Information Security'!$D$3:$E$241,2,FALSE)),"",VLOOKUP(B56,'Information Security'!$D$3:$E$241,2,FALSE))</f>
        <v/>
      </c>
      <c r="J56" s="95" t="str">
        <f t="shared" si="2"/>
        <v/>
      </c>
      <c r="K56" s="107"/>
      <c r="L56" s="107"/>
      <c r="M56" s="107"/>
      <c r="N56" s="107"/>
      <c r="O56" s="109"/>
      <c r="P56" s="109"/>
      <c r="Q56" s="109"/>
      <c r="R56" s="433"/>
      <c r="S56" s="433"/>
      <c r="T56" s="434"/>
      <c r="U56" s="97"/>
      <c r="V56" s="97"/>
      <c r="W56" s="96"/>
      <c r="X56" s="96"/>
      <c r="Y56" s="96"/>
      <c r="Z56" s="91"/>
      <c r="AA56" s="91"/>
      <c r="AB56" s="91"/>
      <c r="AC56" s="91"/>
      <c r="AD56" s="91"/>
      <c r="AE56" s="91"/>
      <c r="AF56" s="91"/>
      <c r="AG56" s="91"/>
      <c r="AH56" s="91"/>
      <c r="AI56" s="91"/>
      <c r="AJ56" s="91"/>
      <c r="AK56" s="91"/>
      <c r="AL56" s="91"/>
      <c r="AM56" s="91"/>
      <c r="AN56" s="91"/>
    </row>
    <row r="57" spans="1:40" ht="28.15" customHeight="1" x14ac:dyDescent="0.25">
      <c r="B57" s="230" t="s">
        <v>359</v>
      </c>
      <c r="C57" s="448" t="str">
        <f>VLOOKUP(B57,'Information Security'!D$3:$I$241,6,FALSE)</f>
        <v>To what extent are requirements for network services defined?</v>
      </c>
      <c r="D57" s="449"/>
      <c r="E57" s="449"/>
      <c r="F57" s="450"/>
      <c r="G57" s="262">
        <f t="shared" si="1"/>
        <v>3</v>
      </c>
      <c r="H57" s="263" t="str">
        <f>IF(ISBLANK(VLOOKUP(B57,'Information Security'!$D$3:$E$241,2,FALSE)),"",VLOOKUP(B57,'Information Security'!$D$3:$E$241,2,FALSE))</f>
        <v/>
      </c>
      <c r="J57" s="95" t="str">
        <f t="shared" si="2"/>
        <v/>
      </c>
      <c r="K57" s="107"/>
      <c r="L57" s="107"/>
      <c r="M57" s="107"/>
      <c r="N57" s="107"/>
      <c r="O57" s="109"/>
      <c r="P57" s="109"/>
      <c r="Q57" s="109"/>
      <c r="R57" s="433"/>
      <c r="S57" s="433"/>
      <c r="T57" s="434"/>
      <c r="U57" s="97"/>
      <c r="V57" s="97"/>
      <c r="W57" s="96"/>
      <c r="X57" s="96"/>
      <c r="Y57" s="96"/>
      <c r="Z57" s="91"/>
      <c r="AA57" s="91"/>
      <c r="AB57" s="91"/>
      <c r="AC57" s="91"/>
      <c r="AD57" s="91"/>
      <c r="AE57" s="91"/>
      <c r="AF57" s="91"/>
      <c r="AG57" s="91"/>
      <c r="AH57" s="91"/>
      <c r="AI57" s="91"/>
      <c r="AJ57" s="91"/>
      <c r="AK57" s="91"/>
      <c r="AL57" s="91"/>
      <c r="AM57" s="91"/>
      <c r="AN57" s="91"/>
    </row>
    <row r="58" spans="1:40" ht="28.15" customHeight="1" x14ac:dyDescent="0.25">
      <c r="A58" s="59"/>
      <c r="B58" s="230" t="s">
        <v>366</v>
      </c>
      <c r="C58" s="448" t="str">
        <f>VLOOKUP(B58,'Information Security'!D$3:$I$241,6,FALSE)</f>
        <v xml:space="preserve">To what extent is the return and secure removal of information assets from external IT services regulated? </v>
      </c>
      <c r="D58" s="449"/>
      <c r="E58" s="449"/>
      <c r="F58" s="450"/>
      <c r="G58" s="262">
        <f t="shared" si="1"/>
        <v>3</v>
      </c>
      <c r="H58" s="263" t="str">
        <f>IF(ISBLANK(VLOOKUP(B58,'Information Security'!$D$3:$E$241,2,FALSE)),"",VLOOKUP(B58,'Information Security'!$D$3:$E$241,2,FALSE))</f>
        <v/>
      </c>
      <c r="J58" s="95" t="str">
        <f t="shared" si="2"/>
        <v/>
      </c>
      <c r="K58" s="107"/>
      <c r="L58" s="107"/>
      <c r="M58" s="107"/>
      <c r="N58" s="107"/>
      <c r="O58" s="109"/>
      <c r="P58" s="109"/>
      <c r="Q58" s="109"/>
      <c r="R58" s="433"/>
      <c r="S58" s="433"/>
      <c r="T58" s="434"/>
      <c r="U58" s="97"/>
      <c r="V58" s="97"/>
      <c r="W58" s="96"/>
      <c r="X58" s="96"/>
      <c r="Y58" s="96"/>
      <c r="Z58" s="91"/>
      <c r="AA58" s="91"/>
      <c r="AB58" s="91"/>
      <c r="AC58" s="91"/>
      <c r="AD58" s="91"/>
      <c r="AE58" s="91"/>
      <c r="AF58" s="91"/>
      <c r="AG58" s="91"/>
      <c r="AH58" s="91"/>
      <c r="AI58" s="91"/>
      <c r="AJ58" s="91"/>
      <c r="AK58" s="91"/>
      <c r="AL58" s="91"/>
      <c r="AM58" s="91"/>
      <c r="AN58" s="91"/>
    </row>
    <row r="59" spans="1:40" ht="28.15" customHeight="1" x14ac:dyDescent="0.25">
      <c r="B59" s="230" t="s">
        <v>373</v>
      </c>
      <c r="C59" s="448" t="str">
        <f>VLOOKUP(B59,'Information Security'!D$3:$I$241,6,FALSE)</f>
        <v>To what extent is information protected in shared external IT services?</v>
      </c>
      <c r="D59" s="449"/>
      <c r="E59" s="449"/>
      <c r="F59" s="450"/>
      <c r="G59" s="262">
        <f t="shared" si="1"/>
        <v>3</v>
      </c>
      <c r="H59" s="263" t="str">
        <f>IF(ISBLANK(VLOOKUP(B59,'Information Security'!$D$3:$E$241,2,FALSE)),"",VLOOKUP(B59,'Information Security'!$D$3:$E$241,2,FALSE))</f>
        <v/>
      </c>
      <c r="J59" s="95" t="str">
        <f t="shared" si="2"/>
        <v/>
      </c>
      <c r="K59" s="107"/>
      <c r="L59" s="107"/>
      <c r="M59" s="107"/>
      <c r="N59" s="107"/>
      <c r="O59" s="109"/>
      <c r="P59" s="109"/>
      <c r="Q59" s="109"/>
      <c r="R59" s="433"/>
      <c r="S59" s="433"/>
      <c r="T59" s="434"/>
      <c r="U59" s="97"/>
      <c r="V59" s="97"/>
      <c r="W59" s="96"/>
      <c r="X59" s="96"/>
      <c r="Y59" s="96"/>
      <c r="Z59" s="91"/>
      <c r="AA59" s="91"/>
      <c r="AB59" s="91"/>
      <c r="AC59" s="91"/>
      <c r="AD59" s="91"/>
      <c r="AE59" s="91"/>
      <c r="AF59" s="91"/>
      <c r="AG59" s="91"/>
      <c r="AH59" s="91"/>
      <c r="AI59" s="91"/>
      <c r="AJ59" s="91"/>
      <c r="AK59" s="91"/>
      <c r="AL59" s="91"/>
      <c r="AM59" s="91"/>
      <c r="AN59" s="91"/>
    </row>
    <row r="60" spans="1:40" ht="28.15" customHeight="1" x14ac:dyDescent="0.25">
      <c r="B60" s="230" t="s">
        <v>379</v>
      </c>
      <c r="C60" s="448" t="str">
        <f>VLOOKUP(B60,'Information Security'!D$3:$I$241,6,FALSE)</f>
        <v>To what extent is information security ensured among suppliers and cooperation partners?</v>
      </c>
      <c r="D60" s="449"/>
      <c r="E60" s="449"/>
      <c r="F60" s="450"/>
      <c r="G60" s="262">
        <f t="shared" si="1"/>
        <v>3</v>
      </c>
      <c r="H60" s="263" t="str">
        <f>IF(ISBLANK(VLOOKUP(B60,'Information Security'!$D$3:$E$241,2,FALSE)),"",VLOOKUP(B60,'Information Security'!$D$3:$E$241,2,FALSE))</f>
        <v/>
      </c>
      <c r="J60" s="95" t="str">
        <f t="shared" si="2"/>
        <v/>
      </c>
      <c r="K60" s="107"/>
      <c r="L60" s="107"/>
      <c r="M60" s="107"/>
      <c r="N60" s="107"/>
      <c r="O60" s="109"/>
      <c r="P60" s="109"/>
      <c r="Q60" s="109"/>
      <c r="R60" s="433"/>
      <c r="S60" s="433"/>
      <c r="T60" s="434"/>
      <c r="U60" s="97"/>
      <c r="V60" s="97"/>
      <c r="W60" s="96"/>
      <c r="X60" s="96"/>
      <c r="Y60" s="96"/>
      <c r="Z60" s="91"/>
      <c r="AA60" s="91"/>
      <c r="AB60" s="91"/>
      <c r="AC60" s="91"/>
      <c r="AD60" s="91"/>
      <c r="AE60" s="91"/>
      <c r="AF60" s="91"/>
      <c r="AG60" s="91"/>
      <c r="AH60" s="91"/>
      <c r="AI60" s="91"/>
      <c r="AJ60" s="91"/>
      <c r="AK60" s="91"/>
      <c r="AL60" s="91"/>
      <c r="AM60" s="91"/>
      <c r="AN60" s="91"/>
    </row>
    <row r="61" spans="1:40" ht="28.15" customHeight="1" x14ac:dyDescent="0.25">
      <c r="B61" s="230" t="s">
        <v>382</v>
      </c>
      <c r="C61" s="448" t="str">
        <f>VLOOKUP(B61,'Information Security'!D$3:$I$241,6,FALSE)</f>
        <v>To what extent is non-disclosure regarding the exchange of information contractually agreed?</v>
      </c>
      <c r="D61" s="449"/>
      <c r="E61" s="449"/>
      <c r="F61" s="450"/>
      <c r="G61" s="262">
        <f t="shared" si="1"/>
        <v>3</v>
      </c>
      <c r="H61" s="263" t="str">
        <f>IF(ISBLANK(VLOOKUP(B61,'Information Security'!$D$3:$E$241,2,FALSE)),"",VLOOKUP(B61,'Information Security'!$D$3:$E$241,2,FALSE))</f>
        <v/>
      </c>
      <c r="J61" s="95" t="str">
        <f t="shared" si="2"/>
        <v/>
      </c>
      <c r="K61" s="107"/>
      <c r="L61" s="107"/>
      <c r="M61" s="107"/>
      <c r="N61" s="107"/>
      <c r="O61" s="109"/>
      <c r="P61" s="109"/>
      <c r="Q61" s="109"/>
      <c r="R61" s="433"/>
      <c r="S61" s="433"/>
      <c r="T61" s="434"/>
      <c r="U61" s="97"/>
      <c r="V61" s="97"/>
      <c r="W61" s="96"/>
      <c r="X61" s="96"/>
      <c r="Y61" s="96"/>
      <c r="Z61" s="91"/>
      <c r="AA61" s="91"/>
      <c r="AB61" s="91"/>
      <c r="AC61" s="91"/>
      <c r="AD61" s="91"/>
      <c r="AE61" s="91"/>
      <c r="AF61" s="91"/>
      <c r="AG61" s="91"/>
      <c r="AH61" s="91"/>
      <c r="AI61" s="91"/>
      <c r="AJ61" s="91"/>
      <c r="AK61" s="91"/>
      <c r="AL61" s="91"/>
      <c r="AM61" s="91"/>
      <c r="AN61" s="91"/>
    </row>
    <row r="62" spans="1:40" ht="28.15" customHeight="1" x14ac:dyDescent="0.25">
      <c r="B62" s="230" t="s">
        <v>389</v>
      </c>
      <c r="C62" s="448" t="str">
        <f>VLOOKUP(B62,'Information Security'!D$3:$I$241,6,FALSE)</f>
        <v>To what extent is compliance with regulatory and contractual provisions ensured?</v>
      </c>
      <c r="D62" s="449"/>
      <c r="E62" s="449"/>
      <c r="F62" s="450"/>
      <c r="G62" s="262">
        <f t="shared" si="1"/>
        <v>3</v>
      </c>
      <c r="H62" s="263" t="str">
        <f>IF(ISBLANK(VLOOKUP(B62,'Information Security'!$D$3:$E$241,2,FALSE)),"",VLOOKUP(B62,'Information Security'!$D$3:$E$241,2,FALSE))</f>
        <v/>
      </c>
      <c r="J62" s="95" t="str">
        <f t="shared" si="2"/>
        <v/>
      </c>
      <c r="K62" s="107"/>
      <c r="L62" s="107"/>
      <c r="M62" s="107"/>
      <c r="N62" s="107"/>
      <c r="O62" s="109"/>
      <c r="P62" s="109"/>
      <c r="Q62" s="109"/>
      <c r="R62" s="433"/>
      <c r="S62" s="433"/>
      <c r="T62" s="434"/>
      <c r="U62" s="97"/>
      <c r="V62" s="97"/>
      <c r="W62" s="96"/>
      <c r="X62" s="96"/>
      <c r="Y62" s="96"/>
      <c r="Z62" s="91"/>
      <c r="AA62" s="91"/>
      <c r="AB62" s="91"/>
      <c r="AC62" s="91"/>
      <c r="AD62" s="91"/>
      <c r="AE62" s="91"/>
      <c r="AF62" s="91"/>
      <c r="AG62" s="91"/>
      <c r="AH62" s="91"/>
      <c r="AI62" s="91"/>
      <c r="AJ62" s="91"/>
      <c r="AK62" s="91"/>
      <c r="AL62" s="91"/>
      <c r="AM62" s="91"/>
      <c r="AN62" s="91"/>
    </row>
    <row r="63" spans="1:40" ht="28.15" customHeight="1" x14ac:dyDescent="0.25">
      <c r="B63" s="230" t="s">
        <v>396</v>
      </c>
      <c r="C63" s="448" t="str">
        <f>VLOOKUP(B63,'Information Security'!D$3:$I$241,6,FALSE)</f>
        <v xml:space="preserve">To what extent is the protection of personal data taken into account when implementing information security? </v>
      </c>
      <c r="D63" s="449"/>
      <c r="E63" s="449"/>
      <c r="F63" s="450"/>
      <c r="G63" s="262">
        <f t="shared" si="1"/>
        <v>3</v>
      </c>
      <c r="H63" s="263" t="str">
        <f>IF(ISBLANK(VLOOKUP(B63,'Information Security'!$D$3:$E$241,2,FALSE)),"",VLOOKUP(B63,'Information Security'!$D$3:$E$241,2,FALSE))</f>
        <v/>
      </c>
      <c r="J63" s="95" t="str">
        <f t="shared" si="2"/>
        <v/>
      </c>
      <c r="K63" s="107"/>
      <c r="L63" s="107"/>
      <c r="M63" s="107"/>
      <c r="N63" s="107"/>
      <c r="O63" s="109"/>
      <c r="P63" s="109"/>
      <c r="Q63" s="109"/>
      <c r="R63" s="433"/>
      <c r="S63" s="433"/>
      <c r="T63" s="434"/>
      <c r="U63" s="97"/>
      <c r="V63" s="97"/>
      <c r="W63" s="96"/>
      <c r="X63" s="96"/>
      <c r="Y63" s="96"/>
      <c r="Z63" s="91"/>
      <c r="AA63" s="91"/>
      <c r="AB63" s="91"/>
      <c r="AC63" s="91"/>
      <c r="AD63" s="91"/>
      <c r="AE63" s="91"/>
      <c r="AF63" s="91"/>
      <c r="AG63" s="91"/>
      <c r="AH63" s="91"/>
      <c r="AI63" s="91"/>
      <c r="AJ63" s="91"/>
      <c r="AK63" s="91"/>
      <c r="AL63" s="91"/>
      <c r="AM63" s="91"/>
      <c r="AN63" s="91"/>
    </row>
    <row r="64" spans="1:40" ht="15" x14ac:dyDescent="0.25">
      <c r="B64" s="116" t="s">
        <v>754</v>
      </c>
      <c r="C64" s="117" t="s">
        <v>755</v>
      </c>
      <c r="G64" s="118">
        <f>SUM(G23:G63)/COUNT(G23:G63)</f>
        <v>3</v>
      </c>
      <c r="H64" s="118" t="str">
        <f>IF(COUNT(H23:H63)=0,"",SUM(H23:H63)/COUNT(H23:H63))</f>
        <v/>
      </c>
      <c r="J64" s="119" t="str">
        <f>IF(COUNT(J23:J63)=0,"",SUM(J23:J63)/COUNT(J23:J63))</f>
        <v/>
      </c>
      <c r="K64" s="404"/>
      <c r="L64" s="119"/>
      <c r="M64" s="115"/>
      <c r="N64" s="115"/>
      <c r="O64" s="96"/>
      <c r="P64" s="96"/>
      <c r="Q64" s="96"/>
      <c r="R64" s="433"/>
      <c r="S64" s="433"/>
      <c r="T64" s="432"/>
      <c r="U64" s="97"/>
      <c r="V64" s="97"/>
      <c r="W64" s="96"/>
      <c r="X64" s="96"/>
      <c r="Y64" s="96"/>
      <c r="Z64" s="91"/>
      <c r="AA64" s="91"/>
      <c r="AB64" s="91"/>
      <c r="AC64" s="91"/>
      <c r="AD64" s="91"/>
      <c r="AE64" s="91"/>
      <c r="AF64" s="91"/>
      <c r="AG64" s="91"/>
      <c r="AH64" s="91"/>
      <c r="AI64" s="91"/>
      <c r="AJ64" s="91"/>
      <c r="AK64" s="91"/>
      <c r="AL64" s="91"/>
      <c r="AM64" s="91"/>
      <c r="AN64" s="91"/>
    </row>
    <row r="65" spans="1:40" ht="15" x14ac:dyDescent="0.25">
      <c r="B65" s="120"/>
      <c r="C65" s="121" t="s">
        <v>756</v>
      </c>
      <c r="G65" s="122"/>
      <c r="H65" s="91"/>
      <c r="J65" s="95"/>
      <c r="K65" s="95"/>
      <c r="L65" s="95"/>
      <c r="M65" s="96"/>
      <c r="N65" s="95"/>
      <c r="O65" s="96"/>
      <c r="P65" s="96"/>
      <c r="Q65" s="96"/>
      <c r="R65" s="433"/>
      <c r="S65" s="433"/>
      <c r="T65" s="432"/>
      <c r="U65" s="97"/>
      <c r="V65" s="97"/>
      <c r="W65" s="96"/>
      <c r="X65" s="96"/>
      <c r="Y65" s="96"/>
      <c r="Z65" s="91"/>
      <c r="AA65" s="91"/>
      <c r="AB65" s="91"/>
      <c r="AC65" s="91"/>
      <c r="AD65" s="91"/>
      <c r="AE65" s="91"/>
      <c r="AF65" s="91"/>
      <c r="AG65" s="91"/>
      <c r="AH65" s="91"/>
      <c r="AI65" s="91"/>
      <c r="AJ65" s="91"/>
      <c r="AK65" s="91"/>
      <c r="AL65" s="91"/>
      <c r="AM65" s="91"/>
      <c r="AN65" s="91"/>
    </row>
    <row r="66" spans="1:40" ht="15" x14ac:dyDescent="0.25">
      <c r="C66" s="121" t="s">
        <v>757</v>
      </c>
      <c r="G66" s="122"/>
      <c r="H66" s="122"/>
      <c r="J66" s="95"/>
      <c r="K66" s="95"/>
      <c r="L66" s="95"/>
      <c r="M66" s="96"/>
      <c r="N66" s="95"/>
      <c r="O66" s="96"/>
      <c r="P66" s="96"/>
      <c r="Q66" s="96"/>
      <c r="R66" s="433"/>
      <c r="S66" s="433"/>
      <c r="T66" s="432"/>
      <c r="U66" s="97"/>
      <c r="V66" s="97"/>
      <c r="W66" s="96"/>
      <c r="X66" s="96"/>
      <c r="Y66" s="96"/>
      <c r="Z66" s="91"/>
      <c r="AA66" s="91"/>
      <c r="AB66" s="91"/>
      <c r="AC66" s="91"/>
      <c r="AD66" s="91"/>
      <c r="AE66" s="91"/>
      <c r="AF66" s="91"/>
      <c r="AG66" s="91"/>
      <c r="AH66" s="91"/>
      <c r="AI66" s="91"/>
      <c r="AJ66" s="91"/>
      <c r="AK66" s="91"/>
      <c r="AL66" s="91"/>
      <c r="AM66" s="91"/>
      <c r="AN66" s="91"/>
    </row>
    <row r="67" spans="1:40" ht="20.100000000000001" customHeight="1" x14ac:dyDescent="0.2">
      <c r="B67" s="123"/>
      <c r="R67" s="96"/>
      <c r="S67" s="96"/>
      <c r="T67" s="96"/>
      <c r="U67" s="97"/>
      <c r="W67" s="91"/>
      <c r="X67" s="91"/>
      <c r="Y67" s="91"/>
      <c r="Z67" s="91"/>
      <c r="AA67" s="91"/>
      <c r="AB67" s="91"/>
      <c r="AC67" s="91"/>
      <c r="AD67" s="91"/>
      <c r="AE67" s="91"/>
      <c r="AF67" s="91"/>
      <c r="AG67" s="91"/>
      <c r="AH67" s="91"/>
      <c r="AI67" s="91"/>
      <c r="AJ67" s="91"/>
      <c r="AK67" s="91"/>
      <c r="AL67" s="91"/>
      <c r="AM67" s="91"/>
      <c r="AN67" s="91"/>
    </row>
    <row r="68" spans="1:40" ht="60" customHeight="1" x14ac:dyDescent="0.2">
      <c r="B68" s="456" t="s">
        <v>758</v>
      </c>
      <c r="C68" s="457"/>
      <c r="D68" s="457"/>
      <c r="E68" s="457"/>
      <c r="F68" s="457"/>
      <c r="G68" s="78"/>
      <c r="H68" s="78"/>
      <c r="R68" s="96"/>
      <c r="S68" s="96"/>
      <c r="T68" s="96"/>
      <c r="U68" s="97"/>
      <c r="W68" s="91"/>
      <c r="X68" s="91"/>
      <c r="Y68" s="91"/>
      <c r="Z68" s="91"/>
      <c r="AA68" s="91"/>
      <c r="AB68" s="91"/>
      <c r="AC68" s="91"/>
      <c r="AD68" s="91"/>
      <c r="AE68" s="91"/>
      <c r="AF68" s="91"/>
      <c r="AG68" s="91"/>
      <c r="AH68" s="91"/>
      <c r="AI68" s="91"/>
      <c r="AJ68" s="91"/>
      <c r="AK68" s="91"/>
      <c r="AL68" s="91"/>
      <c r="AM68" s="91"/>
      <c r="AN68" s="91"/>
    </row>
    <row r="69" spans="1:40" ht="33.75" customHeight="1" x14ac:dyDescent="0.2">
      <c r="B69" s="451" t="s">
        <v>726</v>
      </c>
      <c r="C69" s="452"/>
      <c r="D69" s="245" t="str">
        <f>J99</f>
        <v/>
      </c>
      <c r="E69" s="246"/>
      <c r="F69" s="247" t="s">
        <v>61</v>
      </c>
      <c r="G69" s="245">
        <f>G99</f>
        <v>3</v>
      </c>
      <c r="H69" s="248"/>
      <c r="R69" s="96"/>
      <c r="S69" s="96"/>
      <c r="T69" s="96"/>
      <c r="U69" s="97"/>
      <c r="W69" s="91"/>
      <c r="X69" s="91"/>
      <c r="Y69" s="91"/>
      <c r="Z69" s="91"/>
      <c r="AA69" s="91"/>
      <c r="AB69" s="91"/>
      <c r="AC69" s="91"/>
      <c r="AD69" s="91"/>
      <c r="AE69" s="91"/>
      <c r="AF69" s="91"/>
      <c r="AG69" s="91"/>
      <c r="AH69" s="91"/>
      <c r="AI69" s="91"/>
      <c r="AJ69" s="91"/>
      <c r="AK69" s="91"/>
      <c r="AL69" s="91"/>
      <c r="AM69" s="91"/>
      <c r="AN69" s="91"/>
    </row>
    <row r="70" spans="1:40" ht="20.100000000000001" customHeight="1" x14ac:dyDescent="0.2">
      <c r="B70" s="92" t="s">
        <v>730</v>
      </c>
      <c r="R70" s="96"/>
      <c r="S70" s="96"/>
      <c r="T70" s="96"/>
      <c r="U70" s="97"/>
      <c r="W70" s="91"/>
      <c r="X70" s="91"/>
      <c r="Y70" s="91"/>
      <c r="Z70" s="91"/>
      <c r="AA70" s="91"/>
      <c r="AB70" s="91"/>
      <c r="AC70" s="91"/>
      <c r="AD70" s="91"/>
      <c r="AE70" s="91"/>
      <c r="AF70" s="91"/>
      <c r="AG70" s="91"/>
      <c r="AH70" s="91"/>
      <c r="AI70" s="91"/>
      <c r="AJ70" s="91"/>
      <c r="AK70" s="91"/>
      <c r="AL70" s="91"/>
      <c r="AM70" s="91"/>
      <c r="AN70" s="91"/>
    </row>
    <row r="71" spans="1:40" s="87" customFormat="1" ht="38.25" x14ac:dyDescent="0.25">
      <c r="A71" s="60"/>
      <c r="B71" s="253" t="s">
        <v>731</v>
      </c>
      <c r="C71" s="453" t="s">
        <v>732</v>
      </c>
      <c r="D71" s="453"/>
      <c r="E71" s="453"/>
      <c r="F71" s="453"/>
      <c r="G71" s="254" t="s">
        <v>733</v>
      </c>
      <c r="H71" s="255" t="s">
        <v>734</v>
      </c>
      <c r="I71" s="98"/>
      <c r="J71" s="99" t="s">
        <v>60</v>
      </c>
      <c r="K71" s="85"/>
      <c r="L71" s="85"/>
      <c r="M71" s="86"/>
      <c r="N71" s="85"/>
      <c r="O71" s="86"/>
      <c r="P71" s="86"/>
      <c r="Q71" s="86"/>
      <c r="R71" s="102"/>
      <c r="S71" s="102"/>
      <c r="T71" s="102"/>
      <c r="U71" s="391"/>
      <c r="V71" s="390"/>
      <c r="W71" s="86"/>
      <c r="X71" s="86"/>
      <c r="Y71" s="86"/>
      <c r="Z71" s="86"/>
      <c r="AA71" s="86"/>
      <c r="AB71" s="86"/>
      <c r="AC71" s="86"/>
      <c r="AD71" s="86"/>
      <c r="AE71" s="86"/>
      <c r="AF71" s="86"/>
      <c r="AG71" s="86"/>
      <c r="AH71" s="86"/>
      <c r="AI71" s="86"/>
      <c r="AJ71" s="86"/>
      <c r="AK71" s="86"/>
      <c r="AL71" s="86"/>
      <c r="AM71" s="86"/>
      <c r="AN71" s="86"/>
    </row>
    <row r="72" spans="1:40" s="87" customFormat="1" x14ac:dyDescent="0.25">
      <c r="A72" s="60"/>
      <c r="B72" s="226" t="s">
        <v>573</v>
      </c>
      <c r="C72" s="264" t="s">
        <v>460</v>
      </c>
      <c r="D72" s="265"/>
      <c r="E72" s="265"/>
      <c r="F72" s="265"/>
      <c r="G72" s="254"/>
      <c r="H72" s="255"/>
      <c r="I72" s="98"/>
      <c r="J72" s="85"/>
      <c r="K72" s="85"/>
      <c r="L72" s="85"/>
      <c r="M72" s="86"/>
      <c r="N72" s="85"/>
      <c r="O72" s="86"/>
      <c r="P72" s="86"/>
      <c r="Q72" s="86"/>
      <c r="R72" s="102"/>
      <c r="S72" s="102"/>
      <c r="T72" s="102"/>
      <c r="U72" s="391"/>
      <c r="V72" s="390"/>
      <c r="W72" s="86"/>
      <c r="X72" s="86"/>
      <c r="Y72" s="86"/>
      <c r="Z72" s="86"/>
      <c r="AA72" s="86"/>
      <c r="AB72" s="86"/>
      <c r="AC72" s="86"/>
      <c r="AD72" s="86"/>
      <c r="AE72" s="86"/>
      <c r="AF72" s="86"/>
      <c r="AG72" s="86"/>
      <c r="AH72" s="86"/>
      <c r="AI72" s="86"/>
      <c r="AJ72" s="86"/>
      <c r="AK72" s="86"/>
      <c r="AL72" s="86"/>
      <c r="AM72" s="86"/>
      <c r="AN72" s="86"/>
    </row>
    <row r="73" spans="1:40" ht="15" x14ac:dyDescent="0.25">
      <c r="B73" s="227" t="s">
        <v>576</v>
      </c>
      <c r="C73" s="266" t="s">
        <v>759</v>
      </c>
      <c r="D73" s="267"/>
      <c r="E73" s="267"/>
      <c r="F73" s="267"/>
      <c r="G73" s="268">
        <f>IF(H73="na","na",3)</f>
        <v>3</v>
      </c>
      <c r="H73" s="269" t="str">
        <f>IF(ISBLANK('Prototype Protection'!E5),"",'Prototype Protection'!E5)</f>
        <v/>
      </c>
      <c r="J73" s="6" t="str">
        <f t="shared" ref="J73:J98" si="3">IF(H73="na","",IF(H73="","",IF((H73)&gt;G73,G73,(H73))))</f>
        <v/>
      </c>
      <c r="R73" s="96"/>
      <c r="S73" s="96"/>
      <c r="T73" s="96"/>
      <c r="U73" s="97"/>
      <c r="W73" s="91"/>
      <c r="X73" s="91"/>
      <c r="Y73" s="91"/>
      <c r="Z73" s="91"/>
      <c r="AA73" s="91"/>
      <c r="AB73" s="91"/>
      <c r="AC73" s="91"/>
      <c r="AD73" s="91"/>
      <c r="AE73" s="91"/>
      <c r="AF73" s="91"/>
      <c r="AG73" s="91"/>
      <c r="AH73" s="91"/>
      <c r="AI73" s="91"/>
      <c r="AJ73" s="91"/>
      <c r="AK73" s="91"/>
      <c r="AL73" s="91"/>
      <c r="AM73" s="91"/>
      <c r="AN73" s="91"/>
    </row>
    <row r="74" spans="1:40" ht="15" x14ac:dyDescent="0.25">
      <c r="B74" s="227" t="s">
        <v>582</v>
      </c>
      <c r="C74" s="266" t="s">
        <v>760</v>
      </c>
      <c r="D74" s="270"/>
      <c r="E74" s="270"/>
      <c r="F74" s="270"/>
      <c r="G74" s="268">
        <f>IF(H74="na","na",3)</f>
        <v>3</v>
      </c>
      <c r="H74" s="269" t="str">
        <f>IF(ISBLANK('Prototype Protection'!E6),"",'Prototype Protection'!E6)</f>
        <v/>
      </c>
      <c r="J74" s="6" t="str">
        <f t="shared" si="3"/>
        <v/>
      </c>
      <c r="R74" s="96"/>
      <c r="S74" s="96"/>
      <c r="T74" s="96"/>
      <c r="U74" s="97"/>
      <c r="W74" s="91"/>
      <c r="X74" s="91"/>
      <c r="Y74" s="91"/>
      <c r="Z74" s="91"/>
      <c r="AA74" s="91"/>
      <c r="AB74" s="91"/>
      <c r="AC74" s="91"/>
      <c r="AD74" s="91"/>
      <c r="AE74" s="91"/>
      <c r="AF74" s="91"/>
      <c r="AG74" s="91"/>
      <c r="AH74" s="91"/>
      <c r="AI74" s="91"/>
      <c r="AJ74" s="91"/>
      <c r="AK74" s="91"/>
      <c r="AL74" s="91"/>
      <c r="AM74" s="91"/>
      <c r="AN74" s="91"/>
    </row>
    <row r="75" spans="1:40" ht="15" x14ac:dyDescent="0.25">
      <c r="B75" s="227" t="s">
        <v>588</v>
      </c>
      <c r="C75" s="266" t="s">
        <v>761</v>
      </c>
      <c r="D75" s="270"/>
      <c r="E75" s="270"/>
      <c r="F75" s="270"/>
      <c r="G75" s="268">
        <f t="shared" ref="G75:G98" si="4">IF(H75="na","na",3)</f>
        <v>3</v>
      </c>
      <c r="H75" s="269" t="str">
        <f>IF(ISBLANK('Prototype Protection'!E7),"",'Prototype Protection'!E7)</f>
        <v/>
      </c>
      <c r="J75" s="6" t="str">
        <f t="shared" si="3"/>
        <v/>
      </c>
      <c r="R75" s="96"/>
      <c r="S75" s="96"/>
      <c r="T75" s="96"/>
      <c r="U75" s="97"/>
      <c r="W75" s="91"/>
      <c r="X75" s="91"/>
      <c r="Y75" s="91"/>
      <c r="Z75" s="91"/>
      <c r="AA75" s="91"/>
      <c r="AB75" s="91"/>
      <c r="AC75" s="91"/>
      <c r="AD75" s="91"/>
      <c r="AE75" s="91"/>
      <c r="AF75" s="91"/>
      <c r="AG75" s="91"/>
      <c r="AH75" s="91"/>
      <c r="AI75" s="91"/>
      <c r="AJ75" s="91"/>
      <c r="AK75" s="91"/>
      <c r="AL75" s="91"/>
      <c r="AM75" s="91"/>
      <c r="AN75" s="91"/>
    </row>
    <row r="76" spans="1:40" ht="15" x14ac:dyDescent="0.25">
      <c r="B76" s="227" t="s">
        <v>594</v>
      </c>
      <c r="C76" s="266" t="s">
        <v>762</v>
      </c>
      <c r="D76" s="271"/>
      <c r="E76" s="271"/>
      <c r="F76" s="271"/>
      <c r="G76" s="268">
        <f t="shared" si="4"/>
        <v>3</v>
      </c>
      <c r="H76" s="269" t="str">
        <f>IF(ISBLANK('Prototype Protection'!E8),"",'Prototype Protection'!E8)</f>
        <v/>
      </c>
      <c r="J76" s="6" t="str">
        <f t="shared" si="3"/>
        <v/>
      </c>
      <c r="R76" s="96"/>
      <c r="S76" s="96"/>
      <c r="T76" s="96"/>
      <c r="U76" s="97"/>
      <c r="W76" s="91"/>
      <c r="X76" s="91"/>
      <c r="Y76" s="91"/>
      <c r="Z76" s="91"/>
      <c r="AA76" s="91"/>
      <c r="AB76" s="91"/>
      <c r="AC76" s="91"/>
      <c r="AD76" s="91"/>
      <c r="AE76" s="91"/>
      <c r="AF76" s="91"/>
      <c r="AG76" s="91"/>
      <c r="AH76" s="91"/>
      <c r="AI76" s="91"/>
      <c r="AJ76" s="91"/>
      <c r="AK76" s="91"/>
      <c r="AL76" s="91"/>
      <c r="AM76" s="91"/>
      <c r="AN76" s="91"/>
    </row>
    <row r="77" spans="1:40" ht="15" x14ac:dyDescent="0.25">
      <c r="B77" s="227" t="s">
        <v>601</v>
      </c>
      <c r="C77" s="266" t="s">
        <v>763</v>
      </c>
      <c r="D77" s="271"/>
      <c r="E77" s="271"/>
      <c r="F77" s="271"/>
      <c r="G77" s="268">
        <f t="shared" si="4"/>
        <v>3</v>
      </c>
      <c r="H77" s="269" t="str">
        <f>IF(ISBLANK('Prototype Protection'!E9),"",'Prototype Protection'!E9)</f>
        <v/>
      </c>
      <c r="J77" s="6" t="str">
        <f t="shared" si="3"/>
        <v/>
      </c>
      <c r="R77" s="96"/>
      <c r="S77" s="96"/>
      <c r="T77" s="96"/>
      <c r="U77" s="97"/>
      <c r="W77" s="91"/>
      <c r="X77" s="91"/>
      <c r="Y77" s="91"/>
      <c r="Z77" s="91"/>
      <c r="AA77" s="91"/>
      <c r="AB77" s="91"/>
      <c r="AC77" s="91"/>
      <c r="AD77" s="91"/>
      <c r="AE77" s="91"/>
      <c r="AF77" s="91"/>
      <c r="AG77" s="91"/>
      <c r="AH77" s="91"/>
      <c r="AI77" s="91"/>
      <c r="AJ77" s="91"/>
      <c r="AK77" s="91"/>
      <c r="AL77" s="91"/>
      <c r="AM77" s="91"/>
      <c r="AN77" s="91"/>
    </row>
    <row r="78" spans="1:40" ht="15" x14ac:dyDescent="0.25">
      <c r="B78" s="227" t="s">
        <v>608</v>
      </c>
      <c r="C78" s="266" t="s">
        <v>764</v>
      </c>
      <c r="D78" s="271"/>
      <c r="E78" s="271"/>
      <c r="F78" s="271"/>
      <c r="G78" s="268">
        <f t="shared" si="4"/>
        <v>3</v>
      </c>
      <c r="H78" s="269" t="str">
        <f>IF(ISBLANK('Prototype Protection'!E10),"",'Prototype Protection'!E10)</f>
        <v/>
      </c>
      <c r="J78" s="6" t="str">
        <f t="shared" si="3"/>
        <v/>
      </c>
      <c r="R78" s="96"/>
      <c r="S78" s="96"/>
      <c r="T78" s="96"/>
      <c r="U78" s="97"/>
      <c r="W78" s="91"/>
      <c r="X78" s="91"/>
      <c r="Y78" s="91"/>
      <c r="Z78" s="91"/>
      <c r="AA78" s="91"/>
      <c r="AB78" s="91"/>
      <c r="AC78" s="91"/>
      <c r="AD78" s="91"/>
      <c r="AE78" s="91"/>
      <c r="AF78" s="91"/>
      <c r="AG78" s="91"/>
      <c r="AH78" s="91"/>
      <c r="AI78" s="91"/>
      <c r="AJ78" s="91"/>
      <c r="AK78" s="91"/>
      <c r="AL78" s="91"/>
      <c r="AM78" s="91"/>
      <c r="AN78" s="91"/>
    </row>
    <row r="79" spans="1:40" ht="15" x14ac:dyDescent="0.25">
      <c r="B79" s="227" t="s">
        <v>613</v>
      </c>
      <c r="C79" s="266" t="s">
        <v>765</v>
      </c>
      <c r="D79" s="271"/>
      <c r="E79" s="271"/>
      <c r="F79" s="271"/>
      <c r="G79" s="268">
        <f t="shared" si="4"/>
        <v>3</v>
      </c>
      <c r="H79" s="269" t="str">
        <f>IF(ISBLANK('Prototype Protection'!E11),"",'Prototype Protection'!E11)</f>
        <v/>
      </c>
      <c r="J79" s="6" t="str">
        <f t="shared" si="3"/>
        <v/>
      </c>
      <c r="R79" s="96"/>
      <c r="S79" s="96"/>
      <c r="T79" s="96"/>
      <c r="U79" s="97"/>
      <c r="W79" s="91"/>
      <c r="X79" s="91"/>
      <c r="Y79" s="91"/>
      <c r="Z79" s="91"/>
      <c r="AA79" s="91"/>
      <c r="AB79" s="91"/>
      <c r="AC79" s="91"/>
      <c r="AD79" s="91"/>
      <c r="AE79" s="91"/>
      <c r="AF79" s="91"/>
      <c r="AG79" s="91"/>
      <c r="AH79" s="91"/>
      <c r="AI79" s="91"/>
      <c r="AJ79" s="91"/>
      <c r="AK79" s="91"/>
      <c r="AL79" s="91"/>
      <c r="AM79" s="91"/>
      <c r="AN79" s="91"/>
    </row>
    <row r="80" spans="1:40" ht="15" x14ac:dyDescent="0.25">
      <c r="B80" s="227" t="s">
        <v>618</v>
      </c>
      <c r="C80" s="266" t="s">
        <v>766</v>
      </c>
      <c r="D80" s="271"/>
      <c r="E80" s="271"/>
      <c r="F80" s="271"/>
      <c r="G80" s="268">
        <f t="shared" si="4"/>
        <v>3</v>
      </c>
      <c r="H80" s="269" t="str">
        <f>IF(ISBLANK('Prototype Protection'!E12),"",'Prototype Protection'!E12)</f>
        <v/>
      </c>
      <c r="J80" s="6" t="str">
        <f t="shared" si="3"/>
        <v/>
      </c>
      <c r="W80" s="91"/>
      <c r="X80" s="91"/>
      <c r="Y80" s="91"/>
      <c r="Z80" s="91"/>
      <c r="AA80" s="91"/>
      <c r="AB80" s="91"/>
      <c r="AC80" s="91"/>
      <c r="AD80" s="91"/>
      <c r="AE80" s="91"/>
      <c r="AF80" s="91"/>
      <c r="AG80" s="91"/>
      <c r="AH80" s="91"/>
      <c r="AI80" s="91"/>
      <c r="AJ80" s="91"/>
      <c r="AK80" s="91"/>
      <c r="AL80" s="91"/>
      <c r="AM80" s="91"/>
      <c r="AN80" s="91"/>
    </row>
    <row r="81" spans="2:40" x14ac:dyDescent="0.2">
      <c r="B81" s="226" t="s">
        <v>624</v>
      </c>
      <c r="C81" s="272" t="s">
        <v>625</v>
      </c>
      <c r="D81" s="271"/>
      <c r="E81" s="271"/>
      <c r="F81" s="271"/>
      <c r="G81" s="268"/>
      <c r="H81" s="269"/>
      <c r="J81" s="6" t="str">
        <f t="shared" si="3"/>
        <v/>
      </c>
      <c r="W81" s="91"/>
      <c r="X81" s="91"/>
      <c r="Y81" s="91"/>
      <c r="Z81" s="91"/>
      <c r="AA81" s="91"/>
      <c r="AB81" s="91"/>
      <c r="AC81" s="91"/>
      <c r="AD81" s="91"/>
      <c r="AE81" s="91"/>
      <c r="AF81" s="91"/>
      <c r="AG81" s="91"/>
      <c r="AH81" s="91"/>
      <c r="AI81" s="91"/>
      <c r="AJ81" s="91"/>
      <c r="AK81" s="91"/>
      <c r="AL81" s="91"/>
      <c r="AM81" s="91"/>
      <c r="AN81" s="91"/>
    </row>
    <row r="82" spans="2:40" ht="15" x14ac:dyDescent="0.25">
      <c r="B82" s="227" t="s">
        <v>628</v>
      </c>
      <c r="C82" s="266" t="s">
        <v>767</v>
      </c>
      <c r="D82" s="271"/>
      <c r="E82" s="271"/>
      <c r="F82" s="271"/>
      <c r="G82" s="268">
        <f t="shared" si="4"/>
        <v>3</v>
      </c>
      <c r="H82" s="269" t="str">
        <f>IF(ISBLANK('Prototype Protection'!E14),"",'Prototype Protection'!E14)</f>
        <v/>
      </c>
      <c r="J82" s="6" t="str">
        <f t="shared" si="3"/>
        <v/>
      </c>
      <c r="W82" s="91"/>
      <c r="X82" s="91"/>
      <c r="Y82" s="91"/>
      <c r="Z82" s="91"/>
      <c r="AA82" s="91"/>
      <c r="AB82" s="91"/>
      <c r="AC82" s="91"/>
      <c r="AD82" s="91"/>
      <c r="AE82" s="91"/>
      <c r="AF82" s="91"/>
      <c r="AG82" s="91"/>
      <c r="AH82" s="91"/>
      <c r="AI82" s="91"/>
      <c r="AJ82" s="91"/>
      <c r="AK82" s="91"/>
      <c r="AL82" s="91"/>
      <c r="AM82" s="91"/>
      <c r="AN82" s="91"/>
    </row>
    <row r="83" spans="2:40" ht="15" x14ac:dyDescent="0.25">
      <c r="B83" s="227" t="s">
        <v>633</v>
      </c>
      <c r="C83" s="266" t="s">
        <v>768</v>
      </c>
      <c r="D83" s="271"/>
      <c r="E83" s="271"/>
      <c r="F83" s="271"/>
      <c r="G83" s="268">
        <f t="shared" si="4"/>
        <v>3</v>
      </c>
      <c r="H83" s="269" t="str">
        <f>IF(ISBLANK('Prototype Protection'!E15),"",'Prototype Protection'!E15)</f>
        <v/>
      </c>
      <c r="J83" s="6" t="str">
        <f t="shared" si="3"/>
        <v/>
      </c>
      <c r="W83" s="91"/>
      <c r="X83" s="91"/>
      <c r="Y83" s="91"/>
      <c r="Z83" s="91"/>
      <c r="AA83" s="91"/>
      <c r="AB83" s="91"/>
      <c r="AC83" s="91"/>
      <c r="AD83" s="91"/>
      <c r="AE83" s="91"/>
      <c r="AF83" s="91"/>
      <c r="AG83" s="91"/>
      <c r="AH83" s="91"/>
      <c r="AI83" s="91"/>
      <c r="AJ83" s="91"/>
      <c r="AK83" s="91"/>
      <c r="AL83" s="91"/>
      <c r="AM83" s="91"/>
      <c r="AN83" s="91"/>
    </row>
    <row r="84" spans="2:40" ht="15" x14ac:dyDescent="0.25">
      <c r="B84" s="227" t="s">
        <v>638</v>
      </c>
      <c r="C84" s="266" t="s">
        <v>769</v>
      </c>
      <c r="D84" s="271"/>
      <c r="E84" s="271"/>
      <c r="F84" s="271"/>
      <c r="G84" s="268">
        <f t="shared" si="4"/>
        <v>3</v>
      </c>
      <c r="H84" s="269" t="str">
        <f>IF(ISBLANK('Prototype Protection'!E16),"",'Prototype Protection'!E16)</f>
        <v/>
      </c>
      <c r="J84" s="6" t="str">
        <f t="shared" si="3"/>
        <v/>
      </c>
      <c r="W84" s="91"/>
      <c r="X84" s="91"/>
      <c r="Y84" s="91"/>
      <c r="Z84" s="91"/>
      <c r="AA84" s="91"/>
      <c r="AB84" s="91"/>
      <c r="AC84" s="91"/>
      <c r="AD84" s="91"/>
      <c r="AE84" s="91"/>
      <c r="AF84" s="91"/>
      <c r="AG84" s="91"/>
      <c r="AH84" s="91"/>
      <c r="AI84" s="91"/>
      <c r="AJ84" s="91"/>
      <c r="AK84" s="91"/>
      <c r="AL84" s="91"/>
      <c r="AM84" s="91"/>
      <c r="AN84" s="91"/>
    </row>
    <row r="85" spans="2:40" ht="15" x14ac:dyDescent="0.25">
      <c r="B85" s="227" t="s">
        <v>642</v>
      </c>
      <c r="C85" s="266" t="s">
        <v>770</v>
      </c>
      <c r="D85" s="271"/>
      <c r="E85" s="271"/>
      <c r="F85" s="271"/>
      <c r="G85" s="268">
        <f t="shared" si="4"/>
        <v>3</v>
      </c>
      <c r="H85" s="269" t="str">
        <f>IF(ISBLANK('Prototype Protection'!E17),"",'Prototype Protection'!E17)</f>
        <v/>
      </c>
      <c r="J85" s="6" t="str">
        <f t="shared" si="3"/>
        <v/>
      </c>
      <c r="W85" s="91"/>
      <c r="X85" s="91"/>
      <c r="Y85" s="91"/>
      <c r="Z85" s="91"/>
      <c r="AA85" s="91"/>
      <c r="AB85" s="91"/>
      <c r="AC85" s="91"/>
      <c r="AD85" s="91"/>
      <c r="AE85" s="91"/>
      <c r="AF85" s="91"/>
      <c r="AG85" s="91"/>
      <c r="AH85" s="91"/>
      <c r="AI85" s="91"/>
      <c r="AJ85" s="91"/>
      <c r="AK85" s="91"/>
      <c r="AL85" s="91"/>
      <c r="AM85" s="91"/>
      <c r="AN85" s="91"/>
    </row>
    <row r="86" spans="2:40" ht="15" x14ac:dyDescent="0.25">
      <c r="B86" s="227" t="s">
        <v>646</v>
      </c>
      <c r="C86" s="266" t="s">
        <v>771</v>
      </c>
      <c r="D86" s="271"/>
      <c r="E86" s="271"/>
      <c r="F86" s="271"/>
      <c r="G86" s="268">
        <f t="shared" si="4"/>
        <v>3</v>
      </c>
      <c r="H86" s="269" t="str">
        <f>IF(ISBLANK('Prototype Protection'!E18),"",'Prototype Protection'!E18)</f>
        <v/>
      </c>
      <c r="J86" s="6" t="str">
        <f t="shared" si="3"/>
        <v/>
      </c>
      <c r="W86" s="91"/>
      <c r="X86" s="91"/>
      <c r="Y86" s="91"/>
      <c r="Z86" s="91"/>
      <c r="AA86" s="91"/>
      <c r="AB86" s="91"/>
      <c r="AC86" s="91"/>
      <c r="AD86" s="91"/>
      <c r="AE86" s="91"/>
      <c r="AF86" s="91"/>
      <c r="AG86" s="91"/>
      <c r="AH86" s="91"/>
      <c r="AI86" s="91"/>
      <c r="AJ86" s="91"/>
      <c r="AK86" s="91"/>
      <c r="AL86" s="91"/>
      <c r="AM86" s="91"/>
      <c r="AN86" s="91"/>
    </row>
    <row r="87" spans="2:40" ht="15" x14ac:dyDescent="0.25">
      <c r="B87" s="227" t="s">
        <v>651</v>
      </c>
      <c r="C87" s="266" t="s">
        <v>772</v>
      </c>
      <c r="D87" s="271"/>
      <c r="E87" s="271"/>
      <c r="F87" s="271"/>
      <c r="G87" s="268">
        <f t="shared" si="4"/>
        <v>3</v>
      </c>
      <c r="H87" s="269" t="str">
        <f>IF(ISBLANK('Prototype Protection'!E19),"",'Prototype Protection'!E19)</f>
        <v/>
      </c>
      <c r="J87" s="6" t="str">
        <f t="shared" si="3"/>
        <v/>
      </c>
      <c r="W87" s="91"/>
      <c r="X87" s="91"/>
      <c r="Y87" s="91"/>
      <c r="Z87" s="91"/>
      <c r="AA87" s="91"/>
      <c r="AB87" s="91"/>
      <c r="AC87" s="91"/>
      <c r="AD87" s="91"/>
      <c r="AE87" s="91"/>
      <c r="AF87" s="91"/>
      <c r="AG87" s="91"/>
      <c r="AH87" s="91"/>
      <c r="AI87" s="91"/>
      <c r="AJ87" s="91"/>
      <c r="AK87" s="91"/>
      <c r="AL87" s="91"/>
      <c r="AM87" s="91"/>
      <c r="AN87" s="91"/>
    </row>
    <row r="88" spans="2:40" ht="15" x14ac:dyDescent="0.25">
      <c r="B88" s="227" t="s">
        <v>656</v>
      </c>
      <c r="C88" s="266" t="s">
        <v>773</v>
      </c>
      <c r="D88" s="271"/>
      <c r="E88" s="271"/>
      <c r="F88" s="271"/>
      <c r="G88" s="268">
        <f t="shared" si="4"/>
        <v>3</v>
      </c>
      <c r="H88" s="269" t="str">
        <f>IF(ISBLANK('Prototype Protection'!E20),"",'Prototype Protection'!E20)</f>
        <v/>
      </c>
      <c r="J88" s="6" t="str">
        <f t="shared" si="3"/>
        <v/>
      </c>
      <c r="W88" s="91"/>
      <c r="X88" s="91"/>
      <c r="Y88" s="91"/>
      <c r="Z88" s="91"/>
      <c r="AA88" s="91"/>
      <c r="AB88" s="91"/>
      <c r="AC88" s="91"/>
      <c r="AD88" s="91"/>
      <c r="AE88" s="91"/>
      <c r="AF88" s="91"/>
      <c r="AG88" s="91"/>
      <c r="AH88" s="91"/>
      <c r="AI88" s="91"/>
      <c r="AJ88" s="91"/>
      <c r="AK88" s="91"/>
      <c r="AL88" s="91"/>
      <c r="AM88" s="91"/>
      <c r="AN88" s="91"/>
    </row>
    <row r="89" spans="2:40" x14ac:dyDescent="0.2">
      <c r="B89" s="228" t="s">
        <v>661</v>
      </c>
      <c r="C89" s="272" t="s">
        <v>662</v>
      </c>
      <c r="D89" s="271"/>
      <c r="E89" s="271"/>
      <c r="F89" s="271"/>
      <c r="G89" s="268"/>
      <c r="H89" s="269"/>
      <c r="J89" s="6" t="str">
        <f t="shared" si="3"/>
        <v/>
      </c>
      <c r="W89" s="91"/>
      <c r="X89" s="91"/>
      <c r="Y89" s="91"/>
      <c r="Z89" s="91"/>
      <c r="AA89" s="91"/>
      <c r="AB89" s="91"/>
      <c r="AC89" s="91"/>
      <c r="AD89" s="91"/>
      <c r="AE89" s="91"/>
      <c r="AF89" s="91"/>
      <c r="AG89" s="91"/>
      <c r="AH89" s="91"/>
      <c r="AI89" s="91"/>
      <c r="AJ89" s="91"/>
      <c r="AK89" s="91"/>
      <c r="AL89" s="91"/>
      <c r="AM89" s="91"/>
      <c r="AN89" s="91"/>
    </row>
    <row r="90" spans="2:40" ht="15" x14ac:dyDescent="0.25">
      <c r="B90" s="227" t="s">
        <v>664</v>
      </c>
      <c r="C90" s="266" t="s">
        <v>774</v>
      </c>
      <c r="D90" s="271"/>
      <c r="E90" s="271"/>
      <c r="F90" s="271"/>
      <c r="G90" s="268">
        <f t="shared" si="4"/>
        <v>3</v>
      </c>
      <c r="H90" s="269" t="str">
        <f>IF(ISBLANK('Prototype Protection'!E22),"",'Prototype Protection'!E22)</f>
        <v/>
      </c>
      <c r="J90" s="6" t="str">
        <f t="shared" si="3"/>
        <v/>
      </c>
      <c r="W90" s="91"/>
      <c r="X90" s="91"/>
      <c r="Y90" s="91"/>
      <c r="Z90" s="91"/>
      <c r="AA90" s="91"/>
      <c r="AB90" s="91"/>
      <c r="AC90" s="91"/>
      <c r="AD90" s="91"/>
      <c r="AE90" s="91"/>
      <c r="AF90" s="91"/>
      <c r="AG90" s="91"/>
      <c r="AH90" s="91"/>
      <c r="AI90" s="91"/>
      <c r="AJ90" s="91"/>
      <c r="AK90" s="91"/>
      <c r="AL90" s="91"/>
      <c r="AM90" s="91"/>
      <c r="AN90" s="91"/>
    </row>
    <row r="91" spans="2:40" ht="15" x14ac:dyDescent="0.25">
      <c r="B91" s="227" t="s">
        <v>669</v>
      </c>
      <c r="C91" s="266" t="s">
        <v>775</v>
      </c>
      <c r="D91" s="271"/>
      <c r="E91" s="271"/>
      <c r="F91" s="271"/>
      <c r="G91" s="268">
        <f t="shared" si="4"/>
        <v>3</v>
      </c>
      <c r="H91" s="269" t="str">
        <f>IF(ISBLANK('Prototype Protection'!E23),"",'Prototype Protection'!E23)</f>
        <v/>
      </c>
      <c r="J91" s="6" t="str">
        <f t="shared" si="3"/>
        <v/>
      </c>
      <c r="W91" s="91"/>
      <c r="X91" s="91"/>
      <c r="Y91" s="91"/>
      <c r="Z91" s="91"/>
      <c r="AA91" s="91"/>
      <c r="AB91" s="91"/>
      <c r="AC91" s="91"/>
      <c r="AD91" s="91"/>
      <c r="AE91" s="91"/>
      <c r="AF91" s="91"/>
      <c r="AG91" s="91"/>
      <c r="AH91" s="91"/>
      <c r="AI91" s="91"/>
      <c r="AJ91" s="91"/>
      <c r="AK91" s="91"/>
      <c r="AL91" s="91"/>
      <c r="AM91" s="91"/>
      <c r="AN91" s="91"/>
    </row>
    <row r="92" spans="2:40" x14ac:dyDescent="0.2">
      <c r="B92" s="228" t="s">
        <v>674</v>
      </c>
      <c r="C92" s="272" t="s">
        <v>675</v>
      </c>
      <c r="D92" s="271"/>
      <c r="E92" s="271"/>
      <c r="F92" s="271"/>
      <c r="G92" s="268"/>
      <c r="H92" s="269"/>
      <c r="J92" s="6" t="str">
        <f t="shared" si="3"/>
        <v/>
      </c>
      <c r="W92" s="91"/>
      <c r="X92" s="91"/>
      <c r="Y92" s="91"/>
      <c r="Z92" s="91"/>
      <c r="AA92" s="91"/>
      <c r="AB92" s="91"/>
      <c r="AC92" s="91"/>
      <c r="AD92" s="91"/>
      <c r="AE92" s="91"/>
      <c r="AF92" s="91"/>
      <c r="AG92" s="91"/>
      <c r="AH92" s="91"/>
      <c r="AI92" s="91"/>
      <c r="AJ92" s="91"/>
      <c r="AK92" s="91"/>
      <c r="AL92" s="91"/>
      <c r="AM92" s="91"/>
      <c r="AN92" s="91"/>
    </row>
    <row r="93" spans="2:40" ht="15" x14ac:dyDescent="0.25">
      <c r="B93" s="227" t="s">
        <v>678</v>
      </c>
      <c r="C93" s="266" t="s">
        <v>776</v>
      </c>
      <c r="D93" s="271"/>
      <c r="E93" s="271"/>
      <c r="F93" s="271"/>
      <c r="G93" s="268">
        <f t="shared" si="4"/>
        <v>3</v>
      </c>
      <c r="H93" s="269" t="str">
        <f>IF(ISBLANK('Prototype Protection'!E25),"",'Prototype Protection'!E25)</f>
        <v/>
      </c>
      <c r="J93" s="6" t="str">
        <f t="shared" si="3"/>
        <v/>
      </c>
      <c r="W93" s="91"/>
      <c r="X93" s="91"/>
      <c r="Y93" s="91"/>
      <c r="Z93" s="91"/>
      <c r="AA93" s="91"/>
      <c r="AB93" s="91"/>
      <c r="AC93" s="91"/>
      <c r="AD93" s="91"/>
      <c r="AE93" s="91"/>
      <c r="AF93" s="91"/>
      <c r="AG93" s="91"/>
      <c r="AH93" s="91"/>
      <c r="AI93" s="91"/>
      <c r="AJ93" s="91"/>
      <c r="AK93" s="91"/>
      <c r="AL93" s="91"/>
      <c r="AM93" s="91"/>
      <c r="AN93" s="91"/>
    </row>
    <row r="94" spans="2:40" ht="15" x14ac:dyDescent="0.25">
      <c r="B94" s="227" t="s">
        <v>683</v>
      </c>
      <c r="C94" s="266" t="s">
        <v>777</v>
      </c>
      <c r="D94" s="271"/>
      <c r="E94" s="271"/>
      <c r="F94" s="271"/>
      <c r="G94" s="268">
        <f t="shared" si="4"/>
        <v>3</v>
      </c>
      <c r="H94" s="269" t="str">
        <f>IF(ISBLANK('Prototype Protection'!E26),"",'Prototype Protection'!E26)</f>
        <v/>
      </c>
      <c r="J94" s="6" t="str">
        <f t="shared" si="3"/>
        <v/>
      </c>
      <c r="W94" s="91"/>
      <c r="X94" s="91"/>
      <c r="Y94" s="91"/>
      <c r="Z94" s="91"/>
      <c r="AA94" s="91"/>
      <c r="AB94" s="91"/>
      <c r="AC94" s="91"/>
      <c r="AD94" s="91"/>
      <c r="AE94" s="91"/>
      <c r="AF94" s="91"/>
      <c r="AG94" s="91"/>
      <c r="AH94" s="91"/>
      <c r="AI94" s="91"/>
      <c r="AJ94" s="91"/>
      <c r="AK94" s="91"/>
      <c r="AL94" s="91"/>
      <c r="AM94" s="91"/>
      <c r="AN94" s="91"/>
    </row>
    <row r="95" spans="2:40" ht="15" x14ac:dyDescent="0.25">
      <c r="B95" s="227" t="s">
        <v>688</v>
      </c>
      <c r="C95" s="266" t="s">
        <v>778</v>
      </c>
      <c r="D95" s="271"/>
      <c r="E95" s="271"/>
      <c r="F95" s="271"/>
      <c r="G95" s="268">
        <f t="shared" si="4"/>
        <v>3</v>
      </c>
      <c r="H95" s="269" t="str">
        <f>IF(ISBLANK('Prototype Protection'!E27),"",'Prototype Protection'!E27)</f>
        <v/>
      </c>
      <c r="J95" s="6" t="str">
        <f t="shared" si="3"/>
        <v/>
      </c>
      <c r="W95" s="91"/>
      <c r="X95" s="91"/>
      <c r="Y95" s="91"/>
      <c r="Z95" s="91"/>
      <c r="AA95" s="91"/>
      <c r="AB95" s="91"/>
      <c r="AC95" s="91"/>
      <c r="AD95" s="91"/>
      <c r="AE95" s="91"/>
      <c r="AF95" s="91"/>
      <c r="AG95" s="91"/>
      <c r="AH95" s="91"/>
      <c r="AI95" s="91"/>
      <c r="AJ95" s="91"/>
      <c r="AK95" s="91"/>
      <c r="AL95" s="91"/>
      <c r="AM95" s="91"/>
      <c r="AN95" s="91"/>
    </row>
    <row r="96" spans="2:40" x14ac:dyDescent="0.2">
      <c r="B96" s="228" t="s">
        <v>693</v>
      </c>
      <c r="C96" s="272" t="s">
        <v>694</v>
      </c>
      <c r="D96" s="271"/>
      <c r="E96" s="271"/>
      <c r="F96" s="271"/>
      <c r="G96" s="268"/>
      <c r="H96" s="269"/>
      <c r="J96" s="6" t="str">
        <f t="shared" si="3"/>
        <v/>
      </c>
      <c r="W96" s="91"/>
      <c r="X96" s="91"/>
      <c r="Y96" s="91"/>
      <c r="Z96" s="91"/>
      <c r="AA96" s="91"/>
      <c r="AB96" s="91"/>
      <c r="AC96" s="91"/>
      <c r="AD96" s="91"/>
      <c r="AE96" s="91"/>
      <c r="AF96" s="91"/>
      <c r="AG96" s="91"/>
      <c r="AH96" s="91"/>
      <c r="AI96" s="91"/>
      <c r="AJ96" s="91"/>
      <c r="AK96" s="91"/>
      <c r="AL96" s="91"/>
      <c r="AM96" s="91"/>
      <c r="AN96" s="91"/>
    </row>
    <row r="97" spans="2:40" ht="15" x14ac:dyDescent="0.25">
      <c r="B97" s="227" t="s">
        <v>697</v>
      </c>
      <c r="C97" s="266" t="s">
        <v>779</v>
      </c>
      <c r="D97" s="271"/>
      <c r="E97" s="271"/>
      <c r="F97" s="271"/>
      <c r="G97" s="268">
        <f t="shared" si="4"/>
        <v>3</v>
      </c>
      <c r="H97" s="269" t="str">
        <f>IF(ISBLANK('Prototype Protection'!E29),"",'Prototype Protection'!E29)</f>
        <v/>
      </c>
      <c r="J97" s="6" t="str">
        <f t="shared" si="3"/>
        <v/>
      </c>
      <c r="W97" s="91"/>
      <c r="X97" s="91"/>
      <c r="Y97" s="91"/>
      <c r="Z97" s="91"/>
      <c r="AA97" s="91"/>
      <c r="AB97" s="91"/>
      <c r="AC97" s="91"/>
      <c r="AD97" s="91"/>
      <c r="AE97" s="91"/>
      <c r="AF97" s="91"/>
      <c r="AG97" s="91"/>
      <c r="AH97" s="91"/>
      <c r="AI97" s="91"/>
      <c r="AJ97" s="91"/>
      <c r="AK97" s="91"/>
      <c r="AL97" s="91"/>
      <c r="AM97" s="91"/>
      <c r="AN97" s="91"/>
    </row>
    <row r="98" spans="2:40" ht="15" x14ac:dyDescent="0.25">
      <c r="B98" s="227" t="s">
        <v>702</v>
      </c>
      <c r="C98" s="266" t="s">
        <v>780</v>
      </c>
      <c r="D98" s="271"/>
      <c r="E98" s="271"/>
      <c r="F98" s="271"/>
      <c r="G98" s="268">
        <f t="shared" si="4"/>
        <v>3</v>
      </c>
      <c r="H98" s="269" t="str">
        <f>IF(ISBLANK('Prototype Protection'!E30),"",'Prototype Protection'!E30)</f>
        <v/>
      </c>
      <c r="J98" s="6" t="str">
        <f t="shared" si="3"/>
        <v/>
      </c>
      <c r="W98" s="91"/>
      <c r="X98" s="91"/>
      <c r="Y98" s="91"/>
      <c r="Z98" s="91"/>
      <c r="AA98" s="91"/>
      <c r="AB98" s="91"/>
      <c r="AC98" s="91"/>
      <c r="AD98" s="91"/>
      <c r="AE98" s="91"/>
      <c r="AF98" s="91"/>
      <c r="AG98" s="91"/>
      <c r="AH98" s="91"/>
      <c r="AI98" s="91"/>
      <c r="AJ98" s="91"/>
      <c r="AK98" s="91"/>
      <c r="AL98" s="91"/>
      <c r="AM98" s="91"/>
      <c r="AN98" s="91"/>
    </row>
    <row r="99" spans="2:40" ht="20.100000000000001" customHeight="1" x14ac:dyDescent="0.2">
      <c r="B99" s="225"/>
      <c r="C99" s="273"/>
      <c r="D99" s="274"/>
      <c r="E99" s="274"/>
      <c r="F99" s="274"/>
      <c r="G99" s="275">
        <f>SUM(G73:G98)/COUNT(G73:G98)</f>
        <v>3</v>
      </c>
      <c r="H99" s="276" t="str">
        <f>IF(COUNT(H73:H98)=0,"",SUM(H73:H98)/COUNT(H73:H98))</f>
        <v/>
      </c>
      <c r="I99" s="131"/>
      <c r="J99" s="132" t="str">
        <f>IF(COUNT(J73:J98)=0,"",SUM(J73:J98)/COUNT(J73:J98))</f>
        <v/>
      </c>
      <c r="W99" s="91"/>
      <c r="X99" s="91"/>
      <c r="Y99" s="91"/>
      <c r="Z99" s="91"/>
      <c r="AA99" s="91"/>
      <c r="AB99" s="91"/>
      <c r="AC99" s="91"/>
      <c r="AD99" s="91"/>
      <c r="AE99" s="91"/>
      <c r="AF99" s="91"/>
      <c r="AG99" s="91"/>
      <c r="AH99" s="91"/>
      <c r="AI99" s="91"/>
      <c r="AJ99" s="91"/>
      <c r="AK99" s="91"/>
      <c r="AL99" s="91"/>
      <c r="AM99" s="91"/>
      <c r="AN99" s="91"/>
    </row>
    <row r="100" spans="2:40" ht="20.100000000000001" customHeight="1" x14ac:dyDescent="0.2">
      <c r="B100" s="91"/>
      <c r="C100" s="91"/>
      <c r="D100" s="91"/>
      <c r="E100" s="91"/>
      <c r="F100" s="91"/>
      <c r="G100" s="6"/>
      <c r="H100" s="95"/>
      <c r="I100" s="131"/>
      <c r="J100" s="95"/>
      <c r="W100" s="91"/>
      <c r="X100" s="91"/>
      <c r="Y100" s="91"/>
      <c r="Z100" s="91"/>
      <c r="AA100" s="91"/>
      <c r="AB100" s="91"/>
      <c r="AC100" s="91"/>
      <c r="AD100" s="91"/>
      <c r="AE100" s="91"/>
      <c r="AF100" s="91"/>
      <c r="AG100" s="91"/>
      <c r="AH100" s="91"/>
      <c r="AI100" s="91"/>
      <c r="AJ100" s="91"/>
      <c r="AK100" s="91"/>
      <c r="AL100" s="91"/>
      <c r="AM100" s="91"/>
      <c r="AN100" s="91"/>
    </row>
    <row r="101" spans="2:40" x14ac:dyDescent="0.2">
      <c r="B101" s="91"/>
      <c r="C101" s="91"/>
      <c r="D101" s="91"/>
      <c r="E101" s="91"/>
      <c r="F101" s="91"/>
      <c r="G101" s="133">
        <f>IF(COUNT(G73:G98,G23:G63)=0,"",SUM(G73:G98,G23:G63)/COUNT(G73:G98,G23:G63))</f>
        <v>3</v>
      </c>
      <c r="H101" s="133" t="str">
        <f>IF(COUNT(H73:H98,H23:H63)=0,"",SUM(H73:H98,H23:H63)/COUNT(H73:H98,H23:H63))</f>
        <v/>
      </c>
      <c r="I101" s="134"/>
      <c r="J101" s="133" t="str">
        <f>IF(COUNT(J73:J98,J23:J63)=0,"",SUM(J73:J98,J23:J63)/COUNT(J73:J98,J23:J63))</f>
        <v/>
      </c>
      <c r="W101" s="91"/>
      <c r="X101" s="91"/>
      <c r="Y101" s="91"/>
      <c r="Z101" s="91"/>
      <c r="AA101" s="91"/>
      <c r="AB101" s="91"/>
      <c r="AC101" s="91"/>
      <c r="AD101" s="91"/>
      <c r="AE101" s="91"/>
      <c r="AF101" s="91"/>
      <c r="AG101" s="91"/>
      <c r="AH101" s="91"/>
      <c r="AI101" s="91"/>
      <c r="AJ101" s="91"/>
      <c r="AK101" s="91"/>
      <c r="AL101" s="91"/>
      <c r="AM101" s="91"/>
      <c r="AN101" s="91"/>
    </row>
    <row r="102" spans="2:40" x14ac:dyDescent="0.2">
      <c r="B102" s="91"/>
      <c r="C102" s="91"/>
      <c r="D102" s="91"/>
      <c r="E102" s="91"/>
      <c r="F102" s="91"/>
      <c r="G102" s="91"/>
      <c r="H102" s="91"/>
      <c r="W102" s="91"/>
      <c r="X102" s="91"/>
      <c r="Y102" s="91"/>
      <c r="Z102" s="91"/>
      <c r="AA102" s="91"/>
      <c r="AB102" s="91"/>
      <c r="AC102" s="91"/>
      <c r="AD102" s="91"/>
      <c r="AE102" s="91"/>
      <c r="AF102" s="91"/>
      <c r="AG102" s="91"/>
      <c r="AH102" s="91"/>
      <c r="AI102" s="91"/>
      <c r="AJ102" s="91"/>
      <c r="AK102" s="91"/>
      <c r="AL102" s="91"/>
      <c r="AM102" s="91"/>
      <c r="AN102" s="91"/>
    </row>
    <row r="103" spans="2:40" x14ac:dyDescent="0.2">
      <c r="B103" s="91"/>
      <c r="C103" s="91"/>
      <c r="D103" s="91"/>
      <c r="E103" s="91"/>
      <c r="F103" s="91"/>
      <c r="G103" s="91"/>
      <c r="H103" s="91"/>
      <c r="W103" s="91"/>
      <c r="X103" s="91"/>
      <c r="Y103" s="91"/>
      <c r="Z103" s="91"/>
      <c r="AA103" s="91"/>
      <c r="AB103" s="91"/>
      <c r="AC103" s="91"/>
      <c r="AD103" s="91"/>
      <c r="AE103" s="91"/>
      <c r="AF103" s="91"/>
      <c r="AG103" s="91"/>
      <c r="AH103" s="91"/>
      <c r="AI103" s="91"/>
      <c r="AJ103" s="91"/>
      <c r="AK103" s="91"/>
      <c r="AL103" s="91"/>
      <c r="AM103" s="91"/>
      <c r="AN103" s="91"/>
    </row>
    <row r="104" spans="2:40" x14ac:dyDescent="0.2">
      <c r="B104" s="91"/>
      <c r="C104" s="91"/>
      <c r="D104" s="91"/>
      <c r="E104" s="91"/>
      <c r="F104" s="91"/>
      <c r="G104" s="91"/>
      <c r="H104" s="91"/>
      <c r="W104" s="91"/>
      <c r="X104" s="91"/>
      <c r="Y104" s="91"/>
      <c r="Z104" s="91"/>
      <c r="AA104" s="91"/>
      <c r="AB104" s="91"/>
      <c r="AC104" s="91"/>
      <c r="AD104" s="91"/>
      <c r="AE104" s="91"/>
      <c r="AF104" s="91"/>
      <c r="AG104" s="91"/>
      <c r="AH104" s="91"/>
      <c r="AI104" s="91"/>
      <c r="AJ104" s="91"/>
      <c r="AK104" s="91"/>
      <c r="AL104" s="91"/>
      <c r="AM104" s="91"/>
      <c r="AN104" s="91"/>
    </row>
    <row r="105" spans="2:40" ht="55.5" customHeight="1" x14ac:dyDescent="0.2">
      <c r="B105" s="454"/>
      <c r="C105" s="455"/>
      <c r="D105" s="455"/>
      <c r="E105" s="455"/>
      <c r="F105" s="455"/>
      <c r="G105" s="80"/>
      <c r="H105" s="80"/>
      <c r="W105" s="91"/>
      <c r="X105" s="91"/>
      <c r="Y105" s="91"/>
      <c r="Z105" s="91"/>
      <c r="AA105" s="91"/>
      <c r="AB105" s="91"/>
      <c r="AC105" s="91"/>
      <c r="AD105" s="91"/>
      <c r="AE105" s="91"/>
      <c r="AF105" s="91"/>
      <c r="AG105" s="91"/>
      <c r="AH105" s="91"/>
      <c r="AI105" s="91"/>
      <c r="AJ105" s="91"/>
      <c r="AK105" s="91"/>
      <c r="AL105" s="91"/>
      <c r="AM105" s="91"/>
      <c r="AN105" s="91"/>
    </row>
    <row r="106" spans="2:40" ht="33.75" customHeight="1" x14ac:dyDescent="0.2">
      <c r="B106" s="91"/>
      <c r="C106" s="91"/>
      <c r="D106" s="91"/>
      <c r="E106" s="91"/>
      <c r="F106" s="91"/>
      <c r="G106" s="91"/>
      <c r="H106" s="91"/>
      <c r="W106" s="91"/>
      <c r="X106" s="91"/>
      <c r="Y106" s="91"/>
      <c r="Z106" s="91"/>
      <c r="AA106" s="91"/>
      <c r="AB106" s="91"/>
      <c r="AC106" s="91"/>
      <c r="AD106" s="91"/>
      <c r="AE106" s="91"/>
      <c r="AF106" s="91"/>
      <c r="AG106" s="91"/>
      <c r="AH106" s="91"/>
      <c r="AI106" s="91"/>
      <c r="AJ106" s="91"/>
      <c r="AK106" s="91"/>
      <c r="AL106" s="91"/>
      <c r="AM106" s="91"/>
      <c r="AN106" s="91"/>
    </row>
    <row r="107" spans="2:40" x14ac:dyDescent="0.2">
      <c r="W107" s="91"/>
      <c r="X107" s="91"/>
      <c r="Y107" s="91"/>
      <c r="Z107" s="91"/>
      <c r="AA107" s="91"/>
      <c r="AB107" s="91"/>
      <c r="AC107" s="91"/>
      <c r="AD107" s="91"/>
      <c r="AE107" s="91"/>
      <c r="AF107" s="91"/>
      <c r="AG107" s="91"/>
      <c r="AH107" s="91"/>
      <c r="AI107" s="91"/>
      <c r="AJ107" s="91"/>
      <c r="AK107" s="91"/>
      <c r="AL107" s="91"/>
      <c r="AM107" s="91"/>
      <c r="AN107" s="91"/>
    </row>
    <row r="108" spans="2:40" x14ac:dyDescent="0.2">
      <c r="W108" s="91"/>
      <c r="X108" s="91"/>
      <c r="Y108" s="91"/>
      <c r="Z108" s="91"/>
      <c r="AA108" s="91"/>
      <c r="AB108" s="91"/>
      <c r="AC108" s="91"/>
      <c r="AD108" s="91"/>
      <c r="AE108" s="91"/>
      <c r="AF108" s="91"/>
      <c r="AG108" s="91"/>
      <c r="AH108" s="91"/>
      <c r="AI108" s="91"/>
      <c r="AJ108" s="91"/>
      <c r="AK108" s="91"/>
      <c r="AL108" s="91"/>
      <c r="AM108" s="91"/>
      <c r="AN108" s="91"/>
    </row>
    <row r="109" spans="2:40" x14ac:dyDescent="0.2">
      <c r="W109" s="91"/>
      <c r="X109" s="91"/>
      <c r="Y109" s="91"/>
      <c r="Z109" s="91"/>
      <c r="AA109" s="91"/>
      <c r="AB109" s="91"/>
      <c r="AC109" s="91"/>
      <c r="AD109" s="91"/>
      <c r="AE109" s="91"/>
      <c r="AF109" s="91"/>
      <c r="AG109" s="91"/>
      <c r="AH109" s="91"/>
      <c r="AI109" s="91"/>
      <c r="AJ109" s="91"/>
      <c r="AK109" s="91"/>
      <c r="AL109" s="91"/>
      <c r="AM109" s="91"/>
      <c r="AN109" s="91"/>
    </row>
    <row r="110" spans="2:40" x14ac:dyDescent="0.2">
      <c r="W110" s="91"/>
      <c r="X110" s="91"/>
      <c r="Y110" s="91"/>
      <c r="Z110" s="91"/>
      <c r="AA110" s="91"/>
      <c r="AB110" s="91"/>
      <c r="AC110" s="91"/>
      <c r="AD110" s="91"/>
      <c r="AE110" s="91"/>
      <c r="AF110" s="91"/>
      <c r="AG110" s="91"/>
      <c r="AH110" s="91"/>
      <c r="AI110" s="91"/>
      <c r="AJ110" s="91"/>
      <c r="AK110" s="91"/>
      <c r="AL110" s="91"/>
      <c r="AM110" s="91"/>
      <c r="AN110" s="91"/>
    </row>
    <row r="111" spans="2:40" x14ac:dyDescent="0.2">
      <c r="W111" s="91"/>
      <c r="X111" s="91"/>
      <c r="Y111" s="91"/>
      <c r="Z111" s="91"/>
      <c r="AA111" s="91"/>
      <c r="AB111" s="91"/>
      <c r="AC111" s="91"/>
      <c r="AD111" s="91"/>
      <c r="AE111" s="91"/>
      <c r="AF111" s="91"/>
      <c r="AG111" s="91"/>
      <c r="AH111" s="91"/>
      <c r="AI111" s="91"/>
      <c r="AJ111" s="91"/>
      <c r="AK111" s="91"/>
      <c r="AL111" s="91"/>
      <c r="AM111" s="91"/>
      <c r="AN111" s="91"/>
    </row>
    <row r="112" spans="2:40" x14ac:dyDescent="0.2">
      <c r="W112" s="91"/>
      <c r="X112" s="91"/>
      <c r="Y112" s="91"/>
      <c r="Z112" s="91"/>
      <c r="AA112" s="91"/>
      <c r="AB112" s="91"/>
      <c r="AC112" s="91"/>
      <c r="AD112" s="91"/>
      <c r="AE112" s="91"/>
      <c r="AF112" s="91"/>
      <c r="AG112" s="91"/>
      <c r="AH112" s="91"/>
      <c r="AI112" s="91"/>
      <c r="AJ112" s="91"/>
      <c r="AK112" s="91"/>
      <c r="AL112" s="91"/>
      <c r="AM112" s="91"/>
      <c r="AN112" s="91"/>
    </row>
    <row r="113" spans="23:40" x14ac:dyDescent="0.2">
      <c r="W113" s="91"/>
      <c r="X113" s="91"/>
      <c r="Y113" s="91"/>
      <c r="Z113" s="91"/>
      <c r="AA113" s="91"/>
      <c r="AB113" s="91"/>
      <c r="AC113" s="91"/>
      <c r="AD113" s="91"/>
      <c r="AE113" s="91"/>
      <c r="AF113" s="91"/>
      <c r="AG113" s="91"/>
      <c r="AH113" s="91"/>
      <c r="AI113" s="91"/>
      <c r="AJ113" s="91"/>
      <c r="AK113" s="91"/>
      <c r="AL113" s="91"/>
      <c r="AM113" s="91"/>
      <c r="AN113" s="91"/>
    </row>
    <row r="114" spans="23:40" x14ac:dyDescent="0.2">
      <c r="W114" s="91"/>
      <c r="X114" s="91"/>
      <c r="Y114" s="91"/>
      <c r="Z114" s="91"/>
      <c r="AA114" s="91"/>
      <c r="AB114" s="91"/>
      <c r="AC114" s="91"/>
      <c r="AD114" s="91"/>
      <c r="AE114" s="91"/>
      <c r="AF114" s="91"/>
      <c r="AG114" s="91"/>
      <c r="AH114" s="91"/>
      <c r="AI114" s="91"/>
      <c r="AJ114" s="91"/>
      <c r="AK114" s="91"/>
      <c r="AL114" s="91"/>
      <c r="AM114" s="91"/>
      <c r="AN114" s="91"/>
    </row>
    <row r="115" spans="23:40" x14ac:dyDescent="0.2">
      <c r="W115" s="91"/>
      <c r="X115" s="91"/>
      <c r="Y115" s="91"/>
      <c r="Z115" s="91"/>
      <c r="AA115" s="91"/>
      <c r="AB115" s="91"/>
      <c r="AC115" s="91"/>
      <c r="AD115" s="91"/>
      <c r="AE115" s="91"/>
      <c r="AF115" s="91"/>
      <c r="AG115" s="91"/>
      <c r="AH115" s="91"/>
      <c r="AI115" s="91"/>
      <c r="AJ115" s="91"/>
      <c r="AK115" s="91"/>
      <c r="AL115" s="91"/>
      <c r="AM115" s="91"/>
      <c r="AN115" s="91"/>
    </row>
    <row r="116" spans="23:40" x14ac:dyDescent="0.2">
      <c r="W116" s="91"/>
      <c r="X116" s="91"/>
      <c r="Y116" s="91"/>
      <c r="Z116" s="91"/>
      <c r="AA116" s="91"/>
      <c r="AB116" s="91"/>
      <c r="AC116" s="91"/>
      <c r="AD116" s="91"/>
      <c r="AE116" s="91"/>
      <c r="AF116" s="91"/>
      <c r="AG116" s="91"/>
      <c r="AH116" s="91"/>
      <c r="AI116" s="91"/>
      <c r="AJ116" s="91"/>
      <c r="AK116" s="91"/>
      <c r="AL116" s="91"/>
      <c r="AM116" s="91"/>
      <c r="AN116" s="91"/>
    </row>
    <row r="117" spans="23:40" x14ac:dyDescent="0.2">
      <c r="W117" s="91"/>
      <c r="X117" s="91"/>
      <c r="Y117" s="91"/>
      <c r="Z117" s="91"/>
      <c r="AA117" s="91"/>
      <c r="AB117" s="91"/>
      <c r="AC117" s="91"/>
      <c r="AD117" s="91"/>
      <c r="AE117" s="91"/>
      <c r="AF117" s="91"/>
      <c r="AG117" s="91"/>
      <c r="AH117" s="91"/>
      <c r="AI117" s="91"/>
      <c r="AJ117" s="91"/>
      <c r="AK117" s="91"/>
      <c r="AL117" s="91"/>
      <c r="AM117" s="91"/>
      <c r="AN117" s="91"/>
    </row>
    <row r="118" spans="23:40" x14ac:dyDescent="0.2">
      <c r="W118" s="91"/>
      <c r="X118" s="91"/>
      <c r="Y118" s="91"/>
      <c r="Z118" s="91"/>
      <c r="AA118" s="91"/>
      <c r="AB118" s="91"/>
      <c r="AC118" s="91"/>
      <c r="AD118" s="91"/>
      <c r="AE118" s="91"/>
      <c r="AF118" s="91"/>
      <c r="AG118" s="91"/>
      <c r="AH118" s="91"/>
      <c r="AI118" s="91"/>
      <c r="AJ118" s="91"/>
      <c r="AK118" s="91"/>
      <c r="AL118" s="91"/>
      <c r="AM118" s="91"/>
      <c r="AN118" s="91"/>
    </row>
    <row r="119" spans="23:40" x14ac:dyDescent="0.2">
      <c r="W119" s="91"/>
      <c r="X119" s="91"/>
      <c r="Y119" s="91"/>
      <c r="Z119" s="91"/>
      <c r="AA119" s="91"/>
      <c r="AB119" s="91"/>
      <c r="AC119" s="91"/>
      <c r="AD119" s="91"/>
      <c r="AE119" s="91"/>
      <c r="AF119" s="91"/>
      <c r="AG119" s="91"/>
      <c r="AH119" s="91"/>
      <c r="AI119" s="91"/>
      <c r="AJ119" s="91"/>
      <c r="AK119" s="91"/>
      <c r="AL119" s="91"/>
      <c r="AM119" s="91"/>
      <c r="AN119" s="91"/>
    </row>
    <row r="120" spans="23:40" x14ac:dyDescent="0.2">
      <c r="W120" s="91"/>
      <c r="X120" s="91"/>
      <c r="Y120" s="91"/>
      <c r="Z120" s="91"/>
      <c r="AA120" s="91"/>
      <c r="AB120" s="91"/>
      <c r="AC120" s="91"/>
      <c r="AD120" s="91"/>
      <c r="AE120" s="91"/>
      <c r="AF120" s="91"/>
      <c r="AG120" s="91"/>
      <c r="AH120" s="91"/>
      <c r="AI120" s="91"/>
      <c r="AJ120" s="91"/>
      <c r="AK120" s="91"/>
      <c r="AL120" s="91"/>
      <c r="AM120" s="91"/>
      <c r="AN120" s="91"/>
    </row>
    <row r="121" spans="23:40" x14ac:dyDescent="0.2">
      <c r="W121" s="91"/>
      <c r="X121" s="91"/>
      <c r="Y121" s="91"/>
      <c r="Z121" s="91"/>
      <c r="AA121" s="91"/>
      <c r="AB121" s="91"/>
      <c r="AC121" s="91"/>
      <c r="AD121" s="91"/>
      <c r="AE121" s="91"/>
      <c r="AF121" s="91"/>
      <c r="AG121" s="91"/>
      <c r="AH121" s="91"/>
      <c r="AI121" s="91"/>
      <c r="AJ121" s="91"/>
      <c r="AK121" s="91"/>
      <c r="AL121" s="91"/>
      <c r="AM121" s="91"/>
      <c r="AN121" s="91"/>
    </row>
    <row r="122" spans="23:40" x14ac:dyDescent="0.2">
      <c r="W122" s="91"/>
      <c r="X122" s="91"/>
      <c r="Y122" s="91"/>
      <c r="Z122" s="91"/>
      <c r="AA122" s="91"/>
      <c r="AB122" s="91"/>
      <c r="AC122" s="91"/>
      <c r="AD122" s="91"/>
      <c r="AE122" s="91"/>
      <c r="AF122" s="91"/>
      <c r="AG122" s="91"/>
      <c r="AH122" s="91"/>
      <c r="AI122" s="91"/>
      <c r="AJ122" s="91"/>
      <c r="AK122" s="91"/>
      <c r="AL122" s="91"/>
      <c r="AM122" s="91"/>
      <c r="AN122" s="91"/>
    </row>
    <row r="123" spans="23:40" x14ac:dyDescent="0.2">
      <c r="W123" s="91"/>
      <c r="X123" s="91"/>
      <c r="Y123" s="91"/>
      <c r="Z123" s="91"/>
      <c r="AA123" s="91"/>
      <c r="AB123" s="91"/>
      <c r="AC123" s="91"/>
      <c r="AD123" s="91"/>
      <c r="AE123" s="91"/>
      <c r="AF123" s="91"/>
      <c r="AG123" s="91"/>
      <c r="AH123" s="91"/>
      <c r="AI123" s="91"/>
      <c r="AJ123" s="91"/>
      <c r="AK123" s="91"/>
      <c r="AL123" s="91"/>
      <c r="AM123" s="91"/>
      <c r="AN123" s="91"/>
    </row>
    <row r="124" spans="23:40" x14ac:dyDescent="0.2">
      <c r="W124" s="91"/>
      <c r="X124" s="91"/>
      <c r="Y124" s="91"/>
      <c r="Z124" s="91"/>
      <c r="AA124" s="91"/>
      <c r="AB124" s="91"/>
      <c r="AC124" s="91"/>
      <c r="AD124" s="91"/>
      <c r="AE124" s="91"/>
      <c r="AF124" s="91"/>
      <c r="AG124" s="91"/>
      <c r="AH124" s="91"/>
      <c r="AI124" s="91"/>
      <c r="AJ124" s="91"/>
      <c r="AK124" s="91"/>
      <c r="AL124" s="91"/>
      <c r="AM124" s="91"/>
      <c r="AN124" s="91"/>
    </row>
    <row r="125" spans="23:40" x14ac:dyDescent="0.2">
      <c r="W125" s="91"/>
      <c r="X125" s="91"/>
      <c r="Y125" s="91"/>
      <c r="Z125" s="91"/>
      <c r="AA125" s="91"/>
      <c r="AB125" s="91"/>
      <c r="AC125" s="91"/>
      <c r="AD125" s="91"/>
      <c r="AE125" s="91"/>
      <c r="AF125" s="91"/>
      <c r="AG125" s="91"/>
      <c r="AH125" s="91"/>
      <c r="AI125" s="91"/>
      <c r="AJ125" s="91"/>
      <c r="AK125" s="91"/>
      <c r="AL125" s="91"/>
      <c r="AM125" s="91"/>
      <c r="AN125" s="91"/>
    </row>
    <row r="126" spans="23:40" x14ac:dyDescent="0.2">
      <c r="W126" s="91"/>
      <c r="X126" s="91"/>
      <c r="Y126" s="91"/>
      <c r="Z126" s="91"/>
      <c r="AA126" s="91"/>
      <c r="AB126" s="91"/>
      <c r="AC126" s="91"/>
      <c r="AD126" s="91"/>
      <c r="AE126" s="91"/>
      <c r="AF126" s="91"/>
      <c r="AG126" s="91"/>
      <c r="AH126" s="91"/>
      <c r="AI126" s="91"/>
      <c r="AJ126" s="91"/>
      <c r="AK126" s="91"/>
      <c r="AL126" s="91"/>
      <c r="AM126" s="91"/>
      <c r="AN126" s="91"/>
    </row>
    <row r="127" spans="23:40" x14ac:dyDescent="0.2">
      <c r="W127" s="91"/>
      <c r="X127" s="91"/>
      <c r="Y127" s="91"/>
      <c r="Z127" s="91"/>
      <c r="AA127" s="91"/>
      <c r="AB127" s="91"/>
      <c r="AC127" s="91"/>
      <c r="AD127" s="91"/>
      <c r="AE127" s="91"/>
      <c r="AF127" s="91"/>
      <c r="AG127" s="91"/>
      <c r="AH127" s="91"/>
      <c r="AI127" s="91"/>
      <c r="AJ127" s="91"/>
      <c r="AK127" s="91"/>
      <c r="AL127" s="91"/>
      <c r="AM127" s="91"/>
      <c r="AN127" s="91"/>
    </row>
    <row r="128" spans="23:40" x14ac:dyDescent="0.2">
      <c r="W128" s="91"/>
      <c r="X128" s="91"/>
      <c r="Y128" s="91"/>
      <c r="Z128" s="91"/>
      <c r="AA128" s="91"/>
      <c r="AB128" s="91"/>
      <c r="AC128" s="91"/>
      <c r="AD128" s="91"/>
      <c r="AE128" s="91"/>
      <c r="AF128" s="91"/>
      <c r="AG128" s="91"/>
      <c r="AH128" s="91"/>
      <c r="AI128" s="91"/>
      <c r="AJ128" s="91"/>
      <c r="AK128" s="91"/>
      <c r="AL128" s="91"/>
      <c r="AM128" s="91"/>
      <c r="AN128" s="91"/>
    </row>
    <row r="129" spans="23:40" x14ac:dyDescent="0.2">
      <c r="W129" s="91"/>
      <c r="X129" s="91"/>
      <c r="Y129" s="91"/>
      <c r="Z129" s="91"/>
      <c r="AA129" s="91"/>
      <c r="AB129" s="91"/>
      <c r="AC129" s="91"/>
      <c r="AD129" s="91"/>
      <c r="AE129" s="91"/>
      <c r="AF129" s="91"/>
      <c r="AG129" s="91"/>
      <c r="AH129" s="91"/>
      <c r="AI129" s="91"/>
      <c r="AJ129" s="91"/>
      <c r="AK129" s="91"/>
      <c r="AL129" s="91"/>
      <c r="AM129" s="91"/>
      <c r="AN129" s="91"/>
    </row>
    <row r="130" spans="23:40" x14ac:dyDescent="0.2">
      <c r="W130" s="91"/>
      <c r="X130" s="91"/>
      <c r="Y130" s="91"/>
      <c r="Z130" s="91"/>
      <c r="AA130" s="91"/>
      <c r="AB130" s="91"/>
      <c r="AC130" s="91"/>
      <c r="AD130" s="91"/>
      <c r="AE130" s="91"/>
      <c r="AF130" s="91"/>
      <c r="AG130" s="91"/>
      <c r="AH130" s="91"/>
      <c r="AI130" s="91"/>
      <c r="AJ130" s="91"/>
      <c r="AK130" s="91"/>
      <c r="AL130" s="91"/>
      <c r="AM130" s="91"/>
      <c r="AN130" s="91"/>
    </row>
    <row r="131" spans="23:40" x14ac:dyDescent="0.2">
      <c r="W131" s="91"/>
      <c r="X131" s="91"/>
      <c r="Y131" s="91"/>
      <c r="Z131" s="91"/>
      <c r="AA131" s="91"/>
      <c r="AB131" s="91"/>
      <c r="AC131" s="91"/>
      <c r="AD131" s="91"/>
      <c r="AE131" s="91"/>
      <c r="AF131" s="91"/>
      <c r="AG131" s="91"/>
      <c r="AH131" s="91"/>
      <c r="AI131" s="91"/>
      <c r="AJ131" s="91"/>
      <c r="AK131" s="91"/>
      <c r="AL131" s="91"/>
      <c r="AM131" s="91"/>
      <c r="AN131" s="91"/>
    </row>
    <row r="132" spans="23:40" x14ac:dyDescent="0.2">
      <c r="W132" s="91"/>
      <c r="X132" s="91"/>
      <c r="Y132" s="91"/>
      <c r="Z132" s="91"/>
      <c r="AA132" s="91"/>
      <c r="AB132" s="91"/>
      <c r="AC132" s="91"/>
      <c r="AD132" s="91"/>
      <c r="AE132" s="91"/>
      <c r="AF132" s="91"/>
      <c r="AG132" s="91"/>
      <c r="AH132" s="91"/>
      <c r="AI132" s="91"/>
      <c r="AJ132" s="91"/>
      <c r="AK132" s="91"/>
      <c r="AL132" s="91"/>
      <c r="AM132" s="91"/>
      <c r="AN132" s="91"/>
    </row>
    <row r="133" spans="23:40" x14ac:dyDescent="0.2">
      <c r="W133" s="91"/>
      <c r="X133" s="91"/>
      <c r="Y133" s="91"/>
      <c r="Z133" s="91"/>
      <c r="AA133" s="91"/>
      <c r="AB133" s="91"/>
      <c r="AC133" s="91"/>
      <c r="AD133" s="91"/>
      <c r="AE133" s="91"/>
      <c r="AF133" s="91"/>
      <c r="AG133" s="91"/>
      <c r="AH133" s="91"/>
      <c r="AI133" s="91"/>
      <c r="AJ133" s="91"/>
      <c r="AK133" s="91"/>
      <c r="AL133" s="91"/>
      <c r="AM133" s="91"/>
      <c r="AN133" s="91"/>
    </row>
    <row r="134" spans="23:40" x14ac:dyDescent="0.2">
      <c r="W134" s="91"/>
      <c r="X134" s="91"/>
      <c r="Y134" s="91"/>
      <c r="Z134" s="91"/>
      <c r="AA134" s="91"/>
      <c r="AB134" s="91"/>
      <c r="AC134" s="91"/>
      <c r="AD134" s="91"/>
      <c r="AE134" s="91"/>
      <c r="AF134" s="91"/>
      <c r="AG134" s="91"/>
      <c r="AH134" s="91"/>
      <c r="AI134" s="91"/>
      <c r="AJ134" s="91"/>
      <c r="AK134" s="91"/>
      <c r="AL134" s="91"/>
      <c r="AM134" s="91"/>
      <c r="AN134" s="91"/>
    </row>
    <row r="135" spans="23:40" x14ac:dyDescent="0.2">
      <c r="W135" s="91"/>
      <c r="X135" s="91"/>
      <c r="Y135" s="91"/>
      <c r="Z135" s="91"/>
      <c r="AA135" s="91"/>
      <c r="AB135" s="91"/>
      <c r="AC135" s="91"/>
      <c r="AD135" s="91"/>
      <c r="AE135" s="91"/>
      <c r="AF135" s="91"/>
      <c r="AG135" s="91"/>
      <c r="AH135" s="91"/>
      <c r="AI135" s="91"/>
      <c r="AJ135" s="91"/>
      <c r="AK135" s="91"/>
      <c r="AL135" s="91"/>
      <c r="AM135" s="91"/>
      <c r="AN135" s="91"/>
    </row>
    <row r="136" spans="23:40" x14ac:dyDescent="0.2">
      <c r="W136" s="91"/>
      <c r="X136" s="91"/>
      <c r="Y136" s="91"/>
      <c r="Z136" s="91"/>
      <c r="AA136" s="91"/>
      <c r="AB136" s="91"/>
      <c r="AC136" s="91"/>
      <c r="AD136" s="91"/>
      <c r="AE136" s="91"/>
      <c r="AF136" s="91"/>
      <c r="AG136" s="91"/>
      <c r="AH136" s="91"/>
      <c r="AI136" s="91"/>
      <c r="AJ136" s="91"/>
    </row>
    <row r="137" spans="23:40" x14ac:dyDescent="0.2">
      <c r="W137" s="91"/>
      <c r="X137" s="91"/>
      <c r="Y137" s="91"/>
      <c r="Z137" s="91"/>
      <c r="AA137" s="91"/>
      <c r="AB137" s="91"/>
      <c r="AC137" s="91"/>
      <c r="AD137" s="91"/>
      <c r="AE137" s="91"/>
      <c r="AF137" s="91"/>
      <c r="AG137" s="91"/>
      <c r="AH137" s="91"/>
      <c r="AI137" s="91"/>
      <c r="AJ137" s="91"/>
    </row>
    <row r="138" spans="23:40" x14ac:dyDescent="0.2">
      <c r="W138" s="91"/>
      <c r="X138" s="91"/>
      <c r="Y138" s="91"/>
      <c r="Z138" s="91"/>
      <c r="AA138" s="91"/>
      <c r="AB138" s="91"/>
      <c r="AC138" s="91"/>
      <c r="AD138" s="91"/>
      <c r="AE138" s="91"/>
      <c r="AF138" s="91"/>
      <c r="AG138" s="91"/>
      <c r="AH138" s="91"/>
      <c r="AI138" s="91"/>
      <c r="AJ138" s="91"/>
    </row>
    <row r="139" spans="23:40" x14ac:dyDescent="0.2">
      <c r="W139" s="91"/>
      <c r="X139" s="91"/>
      <c r="Y139" s="91"/>
      <c r="Z139" s="91"/>
      <c r="AA139" s="91"/>
      <c r="AB139" s="91"/>
      <c r="AC139" s="91"/>
      <c r="AD139" s="91"/>
      <c r="AE139" s="91"/>
      <c r="AF139" s="91"/>
      <c r="AG139" s="91"/>
      <c r="AH139" s="91"/>
      <c r="AI139" s="91"/>
      <c r="AJ139" s="91"/>
    </row>
    <row r="140" spans="23:40" x14ac:dyDescent="0.2">
      <c r="W140" s="91"/>
      <c r="X140" s="91"/>
      <c r="Y140" s="91"/>
      <c r="Z140" s="91"/>
      <c r="AA140" s="91"/>
      <c r="AB140" s="91"/>
      <c r="AC140" s="91"/>
      <c r="AD140" s="91"/>
      <c r="AE140" s="91"/>
      <c r="AF140" s="91"/>
      <c r="AG140" s="91"/>
      <c r="AH140" s="91"/>
      <c r="AI140" s="91"/>
      <c r="AJ140" s="91"/>
    </row>
    <row r="141" spans="23:40" x14ac:dyDescent="0.2">
      <c r="W141" s="91"/>
      <c r="X141" s="91"/>
      <c r="Y141" s="91"/>
      <c r="Z141" s="91"/>
      <c r="AA141" s="91"/>
      <c r="AB141" s="91"/>
      <c r="AC141" s="91"/>
      <c r="AD141" s="91"/>
      <c r="AE141" s="91"/>
      <c r="AF141" s="91"/>
      <c r="AG141" s="91"/>
      <c r="AH141" s="91"/>
      <c r="AI141" s="91"/>
      <c r="AJ141" s="91"/>
    </row>
    <row r="142" spans="23:40" x14ac:dyDescent="0.2">
      <c r="W142" s="91"/>
      <c r="X142" s="91"/>
      <c r="Y142" s="91"/>
      <c r="Z142" s="91"/>
      <c r="AA142" s="91"/>
      <c r="AB142" s="91"/>
      <c r="AC142" s="91"/>
      <c r="AD142" s="91"/>
      <c r="AE142" s="91"/>
      <c r="AF142" s="91"/>
      <c r="AG142" s="91"/>
      <c r="AH142" s="91"/>
      <c r="AI142" s="91"/>
      <c r="AJ142" s="91"/>
    </row>
    <row r="143" spans="23:40" x14ac:dyDescent="0.2">
      <c r="W143" s="91"/>
      <c r="X143" s="91"/>
      <c r="Y143" s="91"/>
      <c r="Z143" s="91"/>
      <c r="AA143" s="91"/>
      <c r="AB143" s="91"/>
      <c r="AC143" s="91"/>
      <c r="AD143" s="91"/>
      <c r="AE143" s="91"/>
      <c r="AF143" s="91"/>
      <c r="AG143" s="91"/>
      <c r="AH143" s="91"/>
      <c r="AI143" s="91"/>
      <c r="AJ143" s="91"/>
    </row>
    <row r="144" spans="23:40" x14ac:dyDescent="0.2">
      <c r="W144" s="91"/>
      <c r="X144" s="91"/>
      <c r="Y144" s="91"/>
      <c r="Z144" s="91"/>
      <c r="AA144" s="91"/>
      <c r="AB144" s="91"/>
      <c r="AC144" s="91"/>
      <c r="AD144" s="91"/>
      <c r="AE144" s="91"/>
      <c r="AF144" s="91"/>
      <c r="AG144" s="91"/>
      <c r="AH144" s="91"/>
      <c r="AI144" s="91"/>
      <c r="AJ144" s="91"/>
    </row>
    <row r="145" spans="23:36" x14ac:dyDescent="0.2">
      <c r="W145" s="91"/>
      <c r="X145" s="91"/>
      <c r="Y145" s="91"/>
      <c r="Z145" s="91"/>
      <c r="AA145" s="91"/>
      <c r="AB145" s="91"/>
      <c r="AC145" s="91"/>
      <c r="AD145" s="91"/>
      <c r="AE145" s="91"/>
      <c r="AF145" s="91"/>
      <c r="AG145" s="91"/>
      <c r="AH145" s="91"/>
      <c r="AI145" s="91"/>
      <c r="AJ145" s="91"/>
    </row>
    <row r="146" spans="23:36" x14ac:dyDescent="0.2">
      <c r="W146" s="91"/>
      <c r="X146" s="91"/>
      <c r="Y146" s="91"/>
      <c r="Z146" s="91"/>
      <c r="AA146" s="91"/>
      <c r="AB146" s="91"/>
      <c r="AC146" s="91"/>
      <c r="AD146" s="91"/>
      <c r="AE146" s="91"/>
      <c r="AF146" s="91"/>
      <c r="AG146" s="91"/>
      <c r="AH146" s="91"/>
      <c r="AI146" s="91"/>
      <c r="AJ146" s="91"/>
    </row>
    <row r="147" spans="23:36" x14ac:dyDescent="0.2">
      <c r="W147" s="91"/>
      <c r="X147" s="91"/>
      <c r="Y147" s="91"/>
      <c r="Z147" s="91"/>
      <c r="AA147" s="91"/>
      <c r="AB147" s="91"/>
      <c r="AC147" s="91"/>
      <c r="AD147" s="91"/>
      <c r="AE147" s="91"/>
      <c r="AF147" s="91"/>
      <c r="AG147" s="91"/>
      <c r="AH147" s="91"/>
      <c r="AI147" s="91"/>
      <c r="AJ147" s="91"/>
    </row>
    <row r="148" spans="23:36" x14ac:dyDescent="0.2">
      <c r="W148" s="91"/>
      <c r="X148" s="91"/>
      <c r="Y148" s="91"/>
      <c r="Z148" s="91"/>
      <c r="AA148" s="91"/>
      <c r="AB148" s="91"/>
      <c r="AC148" s="91"/>
      <c r="AD148" s="91"/>
      <c r="AE148" s="91"/>
      <c r="AF148" s="91"/>
      <c r="AG148" s="91"/>
      <c r="AH148" s="91"/>
      <c r="AI148" s="91"/>
      <c r="AJ148" s="91"/>
    </row>
    <row r="149" spans="23:36" x14ac:dyDescent="0.2">
      <c r="W149" s="91"/>
      <c r="X149" s="91"/>
      <c r="Y149" s="91"/>
      <c r="Z149" s="91"/>
      <c r="AA149" s="91"/>
      <c r="AB149" s="91"/>
      <c r="AC149" s="91"/>
      <c r="AD149" s="91"/>
      <c r="AE149" s="91"/>
      <c r="AF149" s="91"/>
      <c r="AG149" s="91"/>
      <c r="AH149" s="91"/>
      <c r="AI149" s="91"/>
      <c r="AJ149" s="91"/>
    </row>
    <row r="150" spans="23:36" x14ac:dyDescent="0.2">
      <c r="W150" s="91"/>
      <c r="X150" s="91"/>
      <c r="Y150" s="91"/>
      <c r="Z150" s="91"/>
      <c r="AA150" s="91"/>
      <c r="AB150" s="91"/>
      <c r="AC150" s="91"/>
      <c r="AD150" s="91"/>
      <c r="AE150" s="91"/>
      <c r="AF150" s="91"/>
      <c r="AG150" s="91"/>
      <c r="AH150" s="91"/>
      <c r="AI150" s="91"/>
      <c r="AJ150" s="91"/>
    </row>
    <row r="151" spans="23:36" x14ac:dyDescent="0.2">
      <c r="W151" s="91"/>
      <c r="X151" s="91"/>
      <c r="Y151" s="91"/>
      <c r="Z151" s="91"/>
      <c r="AA151" s="91"/>
      <c r="AB151" s="91"/>
      <c r="AC151" s="91"/>
      <c r="AD151" s="91"/>
      <c r="AE151" s="91"/>
      <c r="AF151" s="91"/>
      <c r="AG151" s="91"/>
      <c r="AH151" s="91"/>
      <c r="AI151" s="91"/>
      <c r="AJ151" s="91"/>
    </row>
    <row r="152" spans="23:36" x14ac:dyDescent="0.2">
      <c r="W152" s="91"/>
      <c r="X152" s="91"/>
      <c r="Y152" s="91"/>
      <c r="Z152" s="91"/>
      <c r="AA152" s="91"/>
      <c r="AB152" s="91"/>
      <c r="AC152" s="91"/>
      <c r="AD152" s="91"/>
      <c r="AE152" s="91"/>
      <c r="AF152" s="91"/>
      <c r="AG152" s="91"/>
      <c r="AH152" s="91"/>
      <c r="AI152" s="91"/>
      <c r="AJ152" s="91"/>
    </row>
    <row r="153" spans="23:36" x14ac:dyDescent="0.2">
      <c r="W153" s="91"/>
      <c r="X153" s="91"/>
      <c r="Y153" s="91"/>
      <c r="Z153" s="91"/>
      <c r="AA153" s="91"/>
      <c r="AB153" s="91"/>
      <c r="AC153" s="91"/>
      <c r="AD153" s="91"/>
      <c r="AE153" s="91"/>
      <c r="AF153" s="91"/>
      <c r="AG153" s="91"/>
      <c r="AH153" s="91"/>
      <c r="AI153" s="91"/>
      <c r="AJ153" s="91"/>
    </row>
    <row r="154" spans="23:36" x14ac:dyDescent="0.2">
      <c r="W154" s="91"/>
      <c r="X154" s="91"/>
      <c r="Y154" s="91"/>
      <c r="Z154" s="91"/>
      <c r="AA154" s="91"/>
      <c r="AB154" s="91"/>
      <c r="AC154" s="91"/>
      <c r="AD154" s="91"/>
      <c r="AE154" s="91"/>
      <c r="AF154" s="91"/>
      <c r="AG154" s="91"/>
      <c r="AH154" s="91"/>
      <c r="AI154" s="91"/>
      <c r="AJ154" s="91"/>
    </row>
    <row r="155" spans="23:36" x14ac:dyDescent="0.2">
      <c r="W155" s="91"/>
      <c r="X155" s="91"/>
      <c r="Y155" s="91"/>
      <c r="Z155" s="91"/>
      <c r="AA155" s="91"/>
      <c r="AB155" s="91"/>
      <c r="AC155" s="91"/>
      <c r="AD155" s="91"/>
      <c r="AE155" s="91"/>
      <c r="AF155" s="91"/>
      <c r="AG155" s="91"/>
      <c r="AH155" s="91"/>
      <c r="AI155" s="91"/>
      <c r="AJ155" s="91"/>
    </row>
    <row r="156" spans="23:36" x14ac:dyDescent="0.2">
      <c r="W156" s="91"/>
      <c r="X156" s="91"/>
      <c r="Y156" s="91"/>
      <c r="Z156" s="91"/>
      <c r="AA156" s="91"/>
      <c r="AB156" s="91"/>
      <c r="AC156" s="91"/>
      <c r="AD156" s="91"/>
      <c r="AE156" s="91"/>
      <c r="AF156" s="91"/>
      <c r="AG156" s="91"/>
      <c r="AH156" s="91"/>
      <c r="AI156" s="91"/>
      <c r="AJ156" s="91"/>
    </row>
    <row r="157" spans="23:36" x14ac:dyDescent="0.2">
      <c r="W157" s="91"/>
      <c r="X157" s="91"/>
      <c r="Y157" s="91"/>
      <c r="Z157" s="91"/>
      <c r="AA157" s="91"/>
      <c r="AB157" s="91"/>
      <c r="AC157" s="91"/>
      <c r="AD157" s="91"/>
      <c r="AE157" s="91"/>
      <c r="AF157" s="91"/>
      <c r="AG157" s="91"/>
      <c r="AH157" s="91"/>
      <c r="AI157" s="91"/>
      <c r="AJ157" s="91"/>
    </row>
    <row r="158" spans="23:36" x14ac:dyDescent="0.2">
      <c r="W158" s="91"/>
      <c r="X158" s="91"/>
      <c r="Y158" s="91"/>
      <c r="Z158" s="91"/>
      <c r="AA158" s="91"/>
      <c r="AB158" s="91"/>
      <c r="AC158" s="91"/>
      <c r="AD158" s="91"/>
      <c r="AE158" s="91"/>
      <c r="AF158" s="91"/>
      <c r="AG158" s="91"/>
      <c r="AH158" s="91"/>
      <c r="AI158" s="91"/>
      <c r="AJ158" s="91"/>
    </row>
    <row r="159" spans="23:36" x14ac:dyDescent="0.2">
      <c r="W159" s="91"/>
      <c r="X159" s="91"/>
      <c r="Y159" s="91"/>
      <c r="Z159" s="91"/>
      <c r="AA159" s="91"/>
      <c r="AB159" s="91"/>
      <c r="AC159" s="91"/>
      <c r="AD159" s="91"/>
      <c r="AE159" s="91"/>
      <c r="AF159" s="91"/>
      <c r="AG159" s="91"/>
      <c r="AH159" s="91"/>
      <c r="AI159" s="91"/>
      <c r="AJ159" s="91"/>
    </row>
    <row r="160" spans="23:36" x14ac:dyDescent="0.2">
      <c r="W160" s="91"/>
      <c r="X160" s="91"/>
      <c r="Y160" s="91"/>
      <c r="Z160" s="91"/>
      <c r="AA160" s="91"/>
      <c r="AB160" s="91"/>
      <c r="AC160" s="91"/>
      <c r="AD160" s="91"/>
      <c r="AE160" s="91"/>
      <c r="AF160" s="91"/>
      <c r="AG160" s="91"/>
      <c r="AH160" s="91"/>
      <c r="AI160" s="91"/>
      <c r="AJ160" s="91"/>
    </row>
    <row r="161" spans="23:36" x14ac:dyDescent="0.2">
      <c r="W161" s="91"/>
      <c r="X161" s="91"/>
      <c r="Y161" s="91"/>
      <c r="Z161" s="91"/>
      <c r="AA161" s="91"/>
      <c r="AB161" s="91"/>
      <c r="AC161" s="91"/>
      <c r="AD161" s="91"/>
      <c r="AE161" s="91"/>
      <c r="AF161" s="91"/>
      <c r="AG161" s="91"/>
      <c r="AH161" s="91"/>
      <c r="AI161" s="91"/>
      <c r="AJ161" s="91"/>
    </row>
    <row r="162" spans="23:36" x14ac:dyDescent="0.2">
      <c r="W162" s="91"/>
      <c r="X162" s="91"/>
      <c r="Y162" s="91"/>
      <c r="Z162" s="91"/>
      <c r="AA162" s="91"/>
      <c r="AB162" s="91"/>
      <c r="AC162" s="91"/>
      <c r="AD162" s="91"/>
      <c r="AE162" s="91"/>
      <c r="AF162" s="91"/>
      <c r="AG162" s="91"/>
      <c r="AH162" s="91"/>
      <c r="AI162" s="91"/>
      <c r="AJ162" s="91"/>
    </row>
    <row r="163" spans="23:36" x14ac:dyDescent="0.2">
      <c r="W163" s="91"/>
      <c r="X163" s="91"/>
      <c r="Y163" s="91"/>
      <c r="Z163" s="91"/>
      <c r="AA163" s="91"/>
      <c r="AB163" s="91"/>
      <c r="AC163" s="91"/>
      <c r="AD163" s="91"/>
      <c r="AE163" s="91"/>
      <c r="AF163" s="91"/>
      <c r="AG163" s="91"/>
      <c r="AH163" s="91"/>
      <c r="AI163" s="91"/>
      <c r="AJ163" s="91"/>
    </row>
    <row r="164" spans="23:36" x14ac:dyDescent="0.2">
      <c r="W164" s="91"/>
      <c r="X164" s="91"/>
      <c r="Y164" s="91"/>
      <c r="Z164" s="91"/>
      <c r="AA164" s="91"/>
      <c r="AB164" s="91"/>
      <c r="AC164" s="91"/>
      <c r="AD164" s="91"/>
      <c r="AE164" s="91"/>
      <c r="AF164" s="91"/>
      <c r="AG164" s="91"/>
      <c r="AH164" s="91"/>
      <c r="AI164" s="91"/>
      <c r="AJ164" s="91"/>
    </row>
    <row r="165" spans="23:36" x14ac:dyDescent="0.2">
      <c r="W165" s="91"/>
      <c r="X165" s="91"/>
      <c r="Y165" s="91"/>
      <c r="Z165" s="91"/>
      <c r="AA165" s="91"/>
      <c r="AB165" s="91"/>
      <c r="AC165" s="91"/>
      <c r="AD165" s="91"/>
      <c r="AE165" s="91"/>
      <c r="AF165" s="91"/>
      <c r="AG165" s="91"/>
      <c r="AH165" s="91"/>
      <c r="AI165" s="91"/>
      <c r="AJ165" s="91"/>
    </row>
    <row r="166" spans="23:36" x14ac:dyDescent="0.2">
      <c r="W166" s="91"/>
      <c r="X166" s="91"/>
      <c r="Y166" s="91"/>
      <c r="Z166" s="91"/>
      <c r="AA166" s="91"/>
      <c r="AB166" s="91"/>
      <c r="AC166" s="91"/>
      <c r="AD166" s="91"/>
      <c r="AE166" s="91"/>
      <c r="AF166" s="91"/>
      <c r="AG166" s="91"/>
      <c r="AH166" s="91"/>
      <c r="AI166" s="91"/>
      <c r="AJ166" s="91"/>
    </row>
    <row r="167" spans="23:36" x14ac:dyDescent="0.2">
      <c r="W167" s="91"/>
      <c r="X167" s="91"/>
      <c r="Y167" s="91"/>
      <c r="Z167" s="91"/>
      <c r="AA167" s="91"/>
      <c r="AB167" s="91"/>
      <c r="AC167" s="91"/>
      <c r="AD167" s="91"/>
      <c r="AE167" s="91"/>
      <c r="AF167" s="91"/>
      <c r="AG167" s="91"/>
      <c r="AH167" s="91"/>
      <c r="AI167" s="91"/>
      <c r="AJ167" s="91"/>
    </row>
    <row r="168" spans="23:36" x14ac:dyDescent="0.2">
      <c r="W168" s="91"/>
      <c r="X168" s="91"/>
      <c r="Y168" s="91"/>
      <c r="Z168" s="91"/>
      <c r="AA168" s="91"/>
      <c r="AB168" s="91"/>
      <c r="AC168" s="91"/>
      <c r="AD168" s="91"/>
      <c r="AE168" s="91"/>
      <c r="AF168" s="91"/>
      <c r="AG168" s="91"/>
      <c r="AH168" s="91"/>
      <c r="AI168" s="91"/>
      <c r="AJ168" s="91"/>
    </row>
    <row r="169" spans="23:36" x14ac:dyDescent="0.2">
      <c r="W169" s="91"/>
      <c r="X169" s="91"/>
      <c r="Y169" s="91"/>
      <c r="Z169" s="91"/>
      <c r="AA169" s="91"/>
      <c r="AB169" s="91"/>
      <c r="AC169" s="91"/>
      <c r="AD169" s="91"/>
      <c r="AE169" s="91"/>
      <c r="AF169" s="91"/>
      <c r="AG169" s="91"/>
      <c r="AH169" s="91"/>
      <c r="AI169" s="91"/>
      <c r="AJ169" s="91"/>
    </row>
    <row r="170" spans="23:36" x14ac:dyDescent="0.2">
      <c r="W170" s="91"/>
      <c r="X170" s="91"/>
      <c r="Y170" s="91"/>
      <c r="Z170" s="91"/>
      <c r="AA170" s="91"/>
      <c r="AB170" s="91"/>
      <c r="AC170" s="91"/>
      <c r="AD170" s="91"/>
      <c r="AE170" s="91"/>
      <c r="AF170" s="91"/>
      <c r="AG170" s="91"/>
      <c r="AH170" s="91"/>
      <c r="AI170" s="91"/>
      <c r="AJ170" s="91"/>
    </row>
    <row r="171" spans="23:36" x14ac:dyDescent="0.2">
      <c r="W171" s="91"/>
      <c r="X171" s="91"/>
      <c r="Y171" s="91"/>
      <c r="Z171" s="91"/>
      <c r="AA171" s="91"/>
      <c r="AB171" s="91"/>
      <c r="AC171" s="91"/>
      <c r="AD171" s="91"/>
      <c r="AE171" s="91"/>
      <c r="AF171" s="91"/>
      <c r="AG171" s="91"/>
      <c r="AH171" s="91"/>
      <c r="AI171" s="91"/>
      <c r="AJ171" s="91"/>
    </row>
    <row r="172" spans="23:36" x14ac:dyDescent="0.2">
      <c r="W172" s="91"/>
      <c r="X172" s="91"/>
      <c r="Y172" s="91"/>
      <c r="Z172" s="91"/>
      <c r="AA172" s="91"/>
      <c r="AB172" s="91"/>
      <c r="AC172" s="91"/>
      <c r="AD172" s="91"/>
      <c r="AE172" s="91"/>
      <c r="AF172" s="91"/>
      <c r="AG172" s="91"/>
      <c r="AH172" s="91"/>
      <c r="AI172" s="91"/>
      <c r="AJ172" s="91"/>
    </row>
    <row r="173" spans="23:36" x14ac:dyDescent="0.2">
      <c r="W173" s="91"/>
      <c r="X173" s="91"/>
      <c r="Y173" s="91"/>
      <c r="Z173" s="91"/>
      <c r="AA173" s="91"/>
      <c r="AB173" s="91"/>
      <c r="AC173" s="91"/>
      <c r="AD173" s="91"/>
      <c r="AE173" s="91"/>
      <c r="AF173" s="91"/>
      <c r="AG173" s="91"/>
      <c r="AH173" s="91"/>
      <c r="AI173" s="91"/>
      <c r="AJ173" s="91"/>
    </row>
    <row r="174" spans="23:36" x14ac:dyDescent="0.2">
      <c r="W174" s="91"/>
      <c r="X174" s="91"/>
      <c r="Y174" s="91"/>
      <c r="Z174" s="91"/>
      <c r="AA174" s="91"/>
      <c r="AB174" s="91"/>
      <c r="AC174" s="91"/>
      <c r="AD174" s="91"/>
      <c r="AE174" s="91"/>
      <c r="AF174" s="91"/>
      <c r="AG174" s="91"/>
      <c r="AH174" s="91"/>
      <c r="AI174" s="91"/>
      <c r="AJ174" s="91"/>
    </row>
    <row r="175" spans="23:36" x14ac:dyDescent="0.2">
      <c r="W175" s="91"/>
      <c r="X175" s="91"/>
      <c r="Y175" s="91"/>
      <c r="Z175" s="91"/>
      <c r="AA175" s="91"/>
      <c r="AB175" s="91"/>
      <c r="AC175" s="91"/>
      <c r="AD175" s="91"/>
      <c r="AE175" s="91"/>
      <c r="AF175" s="91"/>
      <c r="AG175" s="91"/>
      <c r="AH175" s="91"/>
      <c r="AI175" s="91"/>
      <c r="AJ175" s="91"/>
    </row>
    <row r="176" spans="23:36" x14ac:dyDescent="0.2">
      <c r="W176" s="91"/>
      <c r="X176" s="91"/>
      <c r="Y176" s="91"/>
      <c r="Z176" s="91"/>
      <c r="AA176" s="91"/>
      <c r="AB176" s="91"/>
      <c r="AC176" s="91"/>
      <c r="AD176" s="91"/>
      <c r="AE176" s="91"/>
      <c r="AF176" s="91"/>
      <c r="AG176" s="91"/>
      <c r="AH176" s="91"/>
      <c r="AI176" s="91"/>
      <c r="AJ176" s="91"/>
    </row>
    <row r="177" spans="23:36" x14ac:dyDescent="0.2">
      <c r="W177" s="91"/>
      <c r="X177" s="91"/>
      <c r="Y177" s="91"/>
      <c r="Z177" s="91"/>
      <c r="AA177" s="91"/>
      <c r="AB177" s="91"/>
      <c r="AC177" s="91"/>
      <c r="AD177" s="91"/>
      <c r="AE177" s="91"/>
      <c r="AF177" s="91"/>
      <c r="AG177" s="91"/>
      <c r="AH177" s="91"/>
      <c r="AI177" s="91"/>
      <c r="AJ177" s="91"/>
    </row>
    <row r="178" spans="23:36" x14ac:dyDescent="0.2">
      <c r="W178" s="91"/>
      <c r="X178" s="91"/>
      <c r="Y178" s="91"/>
      <c r="Z178" s="91"/>
      <c r="AA178" s="91"/>
      <c r="AB178" s="91"/>
      <c r="AC178" s="91"/>
      <c r="AD178" s="91"/>
      <c r="AE178" s="91"/>
      <c r="AF178" s="91"/>
      <c r="AG178" s="91"/>
      <c r="AH178" s="91"/>
      <c r="AI178" s="91"/>
      <c r="AJ178" s="91"/>
    </row>
    <row r="179" spans="23:36" x14ac:dyDescent="0.2">
      <c r="W179" s="91"/>
      <c r="X179" s="91"/>
      <c r="Y179" s="91"/>
      <c r="Z179" s="91"/>
      <c r="AA179" s="91"/>
      <c r="AB179" s="91"/>
      <c r="AC179" s="91"/>
      <c r="AD179" s="91"/>
      <c r="AE179" s="91"/>
      <c r="AF179" s="91"/>
      <c r="AG179" s="91"/>
      <c r="AH179" s="91"/>
      <c r="AI179" s="91"/>
      <c r="AJ179" s="91"/>
    </row>
    <row r="180" spans="23:36" x14ac:dyDescent="0.2">
      <c r="W180" s="91"/>
      <c r="X180" s="91"/>
      <c r="Y180" s="91"/>
      <c r="Z180" s="91"/>
      <c r="AA180" s="91"/>
      <c r="AB180" s="91"/>
      <c r="AC180" s="91"/>
      <c r="AD180" s="91"/>
      <c r="AE180" s="91"/>
      <c r="AF180" s="91"/>
      <c r="AG180" s="91"/>
      <c r="AH180" s="91"/>
      <c r="AI180" s="91"/>
      <c r="AJ180" s="91"/>
    </row>
    <row r="181" spans="23:36" x14ac:dyDescent="0.2">
      <c r="W181" s="91"/>
      <c r="X181" s="91"/>
      <c r="Y181" s="91"/>
      <c r="Z181" s="91"/>
      <c r="AA181" s="91"/>
      <c r="AB181" s="91"/>
      <c r="AC181" s="91"/>
      <c r="AD181" s="91"/>
      <c r="AE181" s="91"/>
      <c r="AF181" s="91"/>
      <c r="AG181" s="91"/>
      <c r="AH181" s="91"/>
      <c r="AI181" s="91"/>
      <c r="AJ181" s="91"/>
    </row>
    <row r="182" spans="23:36" x14ac:dyDescent="0.2">
      <c r="W182" s="91"/>
      <c r="X182" s="91"/>
      <c r="Y182" s="91"/>
      <c r="Z182" s="91"/>
      <c r="AA182" s="91"/>
      <c r="AB182" s="91"/>
      <c r="AC182" s="91"/>
      <c r="AD182" s="91"/>
      <c r="AE182" s="91"/>
      <c r="AF182" s="91"/>
      <c r="AG182" s="91"/>
      <c r="AH182" s="91"/>
      <c r="AI182" s="91"/>
      <c r="AJ182" s="91"/>
    </row>
    <row r="183" spans="23:36" x14ac:dyDescent="0.2">
      <c r="W183" s="91"/>
      <c r="X183" s="91"/>
      <c r="Y183" s="91"/>
      <c r="Z183" s="91"/>
      <c r="AA183" s="91"/>
      <c r="AB183" s="91"/>
      <c r="AC183" s="91"/>
      <c r="AD183" s="91"/>
      <c r="AE183" s="91"/>
      <c r="AF183" s="91"/>
      <c r="AG183" s="91"/>
      <c r="AH183" s="91"/>
      <c r="AI183" s="91"/>
      <c r="AJ183" s="91"/>
    </row>
    <row r="184" spans="23:36" x14ac:dyDescent="0.2">
      <c r="W184" s="91"/>
      <c r="X184" s="91"/>
      <c r="Y184" s="91"/>
      <c r="Z184" s="91"/>
      <c r="AA184" s="91"/>
      <c r="AB184" s="91"/>
      <c r="AC184" s="91"/>
      <c r="AD184" s="91"/>
      <c r="AE184" s="91"/>
      <c r="AF184" s="91"/>
      <c r="AG184" s="91"/>
      <c r="AH184" s="91"/>
      <c r="AI184" s="91"/>
      <c r="AJ184" s="91"/>
    </row>
    <row r="185" spans="23:36" x14ac:dyDescent="0.2">
      <c r="W185" s="91"/>
      <c r="X185" s="91"/>
      <c r="Y185" s="91"/>
      <c r="Z185" s="91"/>
      <c r="AA185" s="91"/>
      <c r="AB185" s="91"/>
      <c r="AC185" s="91"/>
      <c r="AD185" s="91"/>
      <c r="AE185" s="91"/>
      <c r="AF185" s="91"/>
      <c r="AG185" s="91"/>
      <c r="AH185" s="91"/>
      <c r="AI185" s="91"/>
      <c r="AJ185" s="91"/>
    </row>
    <row r="186" spans="23:36" x14ac:dyDescent="0.2">
      <c r="W186" s="91"/>
      <c r="X186" s="91"/>
      <c r="Y186" s="91"/>
      <c r="Z186" s="91"/>
      <c r="AA186" s="91"/>
      <c r="AB186" s="91"/>
      <c r="AC186" s="91"/>
      <c r="AD186" s="91"/>
      <c r="AE186" s="91"/>
      <c r="AF186" s="91"/>
      <c r="AG186" s="91"/>
      <c r="AH186" s="91"/>
      <c r="AI186" s="91"/>
      <c r="AJ186" s="91"/>
    </row>
    <row r="187" spans="23:36" x14ac:dyDescent="0.2">
      <c r="W187" s="91"/>
      <c r="X187" s="91"/>
      <c r="Y187" s="91"/>
      <c r="Z187" s="91"/>
      <c r="AA187" s="91"/>
      <c r="AB187" s="91"/>
      <c r="AC187" s="91"/>
      <c r="AD187" s="91"/>
      <c r="AE187" s="91"/>
      <c r="AF187" s="91"/>
      <c r="AG187" s="91"/>
      <c r="AH187" s="91"/>
      <c r="AI187" s="91"/>
      <c r="AJ187" s="91"/>
    </row>
    <row r="188" spans="23:36" x14ac:dyDescent="0.2">
      <c r="W188" s="91"/>
      <c r="X188" s="91"/>
      <c r="Y188" s="91"/>
      <c r="Z188" s="91"/>
      <c r="AA188" s="91"/>
      <c r="AB188" s="91"/>
      <c r="AC188" s="91"/>
      <c r="AD188" s="91"/>
      <c r="AE188" s="91"/>
      <c r="AF188" s="91"/>
      <c r="AG188" s="91"/>
      <c r="AH188" s="91"/>
      <c r="AI188" s="91"/>
      <c r="AJ188" s="91"/>
    </row>
    <row r="189" spans="23:36" x14ac:dyDescent="0.2">
      <c r="W189" s="91"/>
      <c r="X189" s="91"/>
      <c r="Y189" s="91"/>
      <c r="Z189" s="91"/>
      <c r="AA189" s="91"/>
      <c r="AB189" s="91"/>
      <c r="AC189" s="91"/>
      <c r="AD189" s="91"/>
      <c r="AE189" s="91"/>
      <c r="AF189" s="91"/>
      <c r="AG189" s="91"/>
      <c r="AH189" s="91"/>
      <c r="AI189" s="91"/>
      <c r="AJ189" s="91"/>
    </row>
    <row r="190" spans="23:36" x14ac:dyDescent="0.2">
      <c r="W190" s="91"/>
      <c r="X190" s="91"/>
      <c r="Y190" s="91"/>
      <c r="Z190" s="91"/>
      <c r="AA190" s="91"/>
      <c r="AB190" s="91"/>
      <c r="AC190" s="91"/>
      <c r="AD190" s="91"/>
      <c r="AE190" s="91"/>
      <c r="AF190" s="91"/>
      <c r="AG190" s="91"/>
      <c r="AH190" s="91"/>
      <c r="AI190" s="91"/>
      <c r="AJ190" s="91"/>
    </row>
    <row r="191" spans="23:36" x14ac:dyDescent="0.2">
      <c r="W191" s="91"/>
      <c r="X191" s="91"/>
      <c r="Y191" s="91"/>
      <c r="Z191" s="91"/>
      <c r="AA191" s="91"/>
      <c r="AB191" s="91"/>
      <c r="AC191" s="91"/>
      <c r="AD191" s="91"/>
      <c r="AE191" s="91"/>
      <c r="AF191" s="91"/>
      <c r="AG191" s="91"/>
      <c r="AH191" s="91"/>
      <c r="AI191" s="91"/>
      <c r="AJ191" s="91"/>
    </row>
    <row r="192" spans="23:36" x14ac:dyDescent="0.2">
      <c r="W192" s="91"/>
      <c r="X192" s="91"/>
      <c r="Y192" s="91"/>
      <c r="Z192" s="91"/>
      <c r="AA192" s="91"/>
      <c r="AB192" s="91"/>
      <c r="AC192" s="91"/>
      <c r="AD192" s="91"/>
      <c r="AE192" s="91"/>
      <c r="AF192" s="91"/>
      <c r="AG192" s="91"/>
      <c r="AH192" s="91"/>
      <c r="AI192" s="91"/>
      <c r="AJ192" s="91"/>
    </row>
    <row r="193" spans="23:36" x14ac:dyDescent="0.2">
      <c r="W193" s="91"/>
      <c r="X193" s="91"/>
      <c r="Y193" s="91"/>
      <c r="Z193" s="91"/>
      <c r="AA193" s="91"/>
      <c r="AB193" s="91"/>
      <c r="AC193" s="91"/>
      <c r="AD193" s="91"/>
      <c r="AE193" s="91"/>
      <c r="AF193" s="91"/>
      <c r="AG193" s="91"/>
      <c r="AH193" s="91"/>
      <c r="AI193" s="91"/>
      <c r="AJ193" s="91"/>
    </row>
    <row r="194" spans="23:36" x14ac:dyDescent="0.2">
      <c r="W194" s="91"/>
      <c r="X194" s="91"/>
      <c r="Y194" s="91"/>
      <c r="Z194" s="91"/>
      <c r="AA194" s="91"/>
      <c r="AB194" s="91"/>
      <c r="AC194" s="91"/>
      <c r="AD194" s="91"/>
      <c r="AE194" s="91"/>
      <c r="AF194" s="91"/>
      <c r="AG194" s="91"/>
      <c r="AH194" s="91"/>
      <c r="AI194" s="91"/>
      <c r="AJ194" s="91"/>
    </row>
    <row r="195" spans="23:36" x14ac:dyDescent="0.2">
      <c r="W195" s="91"/>
      <c r="X195" s="91"/>
      <c r="Y195" s="91"/>
      <c r="Z195" s="91"/>
      <c r="AA195" s="91"/>
      <c r="AB195" s="91"/>
      <c r="AC195" s="91"/>
      <c r="AD195" s="91"/>
      <c r="AE195" s="91"/>
      <c r="AF195" s="91"/>
      <c r="AG195" s="91"/>
      <c r="AH195" s="91"/>
      <c r="AI195" s="91"/>
      <c r="AJ195" s="91"/>
    </row>
    <row r="196" spans="23:36" x14ac:dyDescent="0.2">
      <c r="W196" s="91"/>
      <c r="X196" s="91"/>
      <c r="Y196" s="91"/>
      <c r="Z196" s="91"/>
      <c r="AA196" s="91"/>
      <c r="AB196" s="91"/>
      <c r="AC196" s="91"/>
      <c r="AD196" s="91"/>
      <c r="AE196" s="91"/>
      <c r="AF196" s="91"/>
      <c r="AG196" s="91"/>
      <c r="AH196" s="91"/>
      <c r="AI196" s="91"/>
      <c r="AJ196" s="91"/>
    </row>
    <row r="197" spans="23:36" x14ac:dyDescent="0.2">
      <c r="W197" s="91"/>
      <c r="X197" s="91"/>
      <c r="Y197" s="91"/>
      <c r="Z197" s="91"/>
      <c r="AA197" s="91"/>
      <c r="AB197" s="91"/>
      <c r="AC197" s="91"/>
      <c r="AD197" s="91"/>
      <c r="AE197" s="91"/>
      <c r="AF197" s="91"/>
      <c r="AG197" s="91"/>
      <c r="AH197" s="91"/>
      <c r="AI197" s="91"/>
      <c r="AJ197" s="91"/>
    </row>
    <row r="198" spans="23:36" x14ac:dyDescent="0.2">
      <c r="W198" s="91"/>
      <c r="X198" s="91"/>
      <c r="Y198" s="91"/>
      <c r="Z198" s="91"/>
      <c r="AA198" s="91"/>
      <c r="AB198" s="91"/>
      <c r="AC198" s="91"/>
      <c r="AD198" s="91"/>
      <c r="AE198" s="91"/>
      <c r="AF198" s="91"/>
      <c r="AG198" s="91"/>
      <c r="AH198" s="91"/>
      <c r="AI198" s="91"/>
      <c r="AJ198" s="91"/>
    </row>
    <row r="199" spans="23:36" x14ac:dyDescent="0.2">
      <c r="W199" s="91"/>
      <c r="X199" s="91"/>
      <c r="Y199" s="91"/>
      <c r="Z199" s="91"/>
      <c r="AA199" s="91"/>
      <c r="AB199" s="91"/>
      <c r="AC199" s="91"/>
      <c r="AD199" s="91"/>
      <c r="AE199" s="91"/>
      <c r="AF199" s="91"/>
      <c r="AG199" s="91"/>
      <c r="AH199" s="91"/>
      <c r="AI199" s="91"/>
      <c r="AJ199" s="91"/>
    </row>
    <row r="200" spans="23:36" x14ac:dyDescent="0.2">
      <c r="W200" s="91"/>
      <c r="X200" s="91"/>
      <c r="Y200" s="91"/>
      <c r="Z200" s="91"/>
      <c r="AA200" s="91"/>
      <c r="AB200" s="91"/>
      <c r="AC200" s="91"/>
      <c r="AD200" s="91"/>
      <c r="AE200" s="91"/>
      <c r="AF200" s="91"/>
      <c r="AG200" s="91"/>
      <c r="AH200" s="91"/>
      <c r="AI200" s="91"/>
      <c r="AJ200" s="91"/>
    </row>
    <row r="201" spans="23:36" x14ac:dyDescent="0.2">
      <c r="W201" s="91"/>
      <c r="X201" s="91"/>
      <c r="Y201" s="91"/>
      <c r="Z201" s="91"/>
      <c r="AA201" s="91"/>
      <c r="AB201" s="91"/>
      <c r="AC201" s="91"/>
      <c r="AD201" s="91"/>
      <c r="AE201" s="91"/>
      <c r="AF201" s="91"/>
      <c r="AG201" s="91"/>
      <c r="AH201" s="91"/>
      <c r="AI201" s="91"/>
      <c r="AJ201" s="91"/>
    </row>
    <row r="202" spans="23:36" x14ac:dyDescent="0.2">
      <c r="W202" s="91"/>
      <c r="X202" s="91"/>
      <c r="Y202" s="91"/>
      <c r="Z202" s="91"/>
      <c r="AA202" s="91"/>
      <c r="AB202" s="91"/>
      <c r="AC202" s="91"/>
      <c r="AD202" s="91"/>
      <c r="AE202" s="91"/>
      <c r="AF202" s="91"/>
      <c r="AG202" s="91"/>
      <c r="AH202" s="91"/>
      <c r="AI202" s="91"/>
      <c r="AJ202" s="91"/>
    </row>
    <row r="203" spans="23:36" x14ac:dyDescent="0.2">
      <c r="W203" s="91"/>
      <c r="X203" s="91"/>
      <c r="Y203" s="91"/>
      <c r="Z203" s="91"/>
      <c r="AA203" s="91"/>
      <c r="AB203" s="91"/>
      <c r="AC203" s="91"/>
      <c r="AD203" s="91"/>
      <c r="AE203" s="91"/>
      <c r="AF203" s="91"/>
      <c r="AG203" s="91"/>
      <c r="AH203" s="91"/>
      <c r="AI203" s="91"/>
      <c r="AJ203" s="91"/>
    </row>
    <row r="204" spans="23:36" x14ac:dyDescent="0.2">
      <c r="W204" s="91"/>
      <c r="X204" s="91"/>
      <c r="Y204" s="91"/>
      <c r="Z204" s="91"/>
      <c r="AA204" s="91"/>
      <c r="AB204" s="91"/>
      <c r="AC204" s="91"/>
      <c r="AD204" s="91"/>
      <c r="AE204" s="91"/>
      <c r="AF204" s="91"/>
      <c r="AG204" s="91"/>
      <c r="AH204" s="91"/>
      <c r="AI204" s="91"/>
      <c r="AJ204" s="91"/>
    </row>
    <row r="205" spans="23:36" x14ac:dyDescent="0.2">
      <c r="W205" s="91"/>
      <c r="X205" s="91"/>
      <c r="Y205" s="91"/>
      <c r="Z205" s="91"/>
      <c r="AA205" s="91"/>
      <c r="AB205" s="91"/>
      <c r="AC205" s="91"/>
      <c r="AD205" s="91"/>
      <c r="AE205" s="91"/>
      <c r="AF205" s="91"/>
      <c r="AG205" s="91"/>
      <c r="AH205" s="91"/>
      <c r="AI205" s="91"/>
      <c r="AJ205" s="91"/>
    </row>
    <row r="206" spans="23:36" x14ac:dyDescent="0.2">
      <c r="W206" s="91"/>
      <c r="X206" s="91"/>
      <c r="Y206" s="91"/>
      <c r="Z206" s="91"/>
      <c r="AA206" s="91"/>
      <c r="AB206" s="91"/>
      <c r="AC206" s="91"/>
      <c r="AD206" s="91"/>
      <c r="AE206" s="91"/>
      <c r="AF206" s="91"/>
      <c r="AG206" s="91"/>
      <c r="AH206" s="91"/>
      <c r="AI206" s="91"/>
      <c r="AJ206" s="91"/>
    </row>
    <row r="207" spans="23:36" x14ac:dyDescent="0.2">
      <c r="W207" s="91"/>
      <c r="X207" s="91"/>
      <c r="Y207" s="91"/>
      <c r="Z207" s="91"/>
      <c r="AA207" s="91"/>
      <c r="AB207" s="91"/>
      <c r="AC207" s="91"/>
      <c r="AD207" s="91"/>
      <c r="AE207" s="91"/>
      <c r="AF207" s="91"/>
      <c r="AG207" s="91"/>
      <c r="AH207" s="91"/>
      <c r="AI207" s="91"/>
      <c r="AJ207" s="91"/>
    </row>
    <row r="208" spans="23:36" x14ac:dyDescent="0.2">
      <c r="W208" s="91"/>
      <c r="X208" s="91"/>
      <c r="Y208" s="91"/>
      <c r="Z208" s="91"/>
      <c r="AA208" s="91"/>
      <c r="AB208" s="91"/>
      <c r="AC208" s="91"/>
      <c r="AD208" s="91"/>
      <c r="AE208" s="91"/>
      <c r="AF208" s="91"/>
      <c r="AG208" s="91"/>
      <c r="AH208" s="91"/>
      <c r="AI208" s="91"/>
      <c r="AJ208" s="91"/>
    </row>
    <row r="209" spans="23:36" x14ac:dyDescent="0.2">
      <c r="W209" s="91"/>
      <c r="X209" s="91"/>
      <c r="Y209" s="91"/>
      <c r="Z209" s="91"/>
      <c r="AA209" s="91"/>
      <c r="AB209" s="91"/>
      <c r="AC209" s="91"/>
      <c r="AD209" s="91"/>
      <c r="AE209" s="91"/>
      <c r="AF209" s="91"/>
      <c r="AG209" s="91"/>
      <c r="AH209" s="91"/>
      <c r="AI209" s="91"/>
      <c r="AJ209" s="91"/>
    </row>
    <row r="210" spans="23:36" x14ac:dyDescent="0.2">
      <c r="W210" s="91"/>
      <c r="X210" s="91"/>
      <c r="Y210" s="91"/>
      <c r="Z210" s="91"/>
      <c r="AA210" s="91"/>
      <c r="AB210" s="91"/>
      <c r="AC210" s="91"/>
      <c r="AD210" s="91"/>
      <c r="AE210" s="91"/>
      <c r="AF210" s="91"/>
      <c r="AG210" s="91"/>
      <c r="AH210" s="91"/>
      <c r="AI210" s="91"/>
      <c r="AJ210" s="91"/>
    </row>
    <row r="211" spans="23:36" x14ac:dyDescent="0.2">
      <c r="W211" s="91"/>
      <c r="X211" s="91"/>
      <c r="Y211" s="91"/>
      <c r="Z211" s="91"/>
      <c r="AA211" s="91"/>
      <c r="AB211" s="91"/>
      <c r="AC211" s="91"/>
      <c r="AD211" s="91"/>
      <c r="AE211" s="91"/>
      <c r="AF211" s="91"/>
      <c r="AG211" s="91"/>
      <c r="AH211" s="91"/>
      <c r="AI211" s="91"/>
      <c r="AJ211" s="91"/>
    </row>
    <row r="212" spans="23:36" x14ac:dyDescent="0.2">
      <c r="W212" s="91"/>
      <c r="X212" s="91"/>
      <c r="Y212" s="91"/>
      <c r="Z212" s="91"/>
      <c r="AA212" s="91"/>
      <c r="AB212" s="91"/>
      <c r="AC212" s="91"/>
      <c r="AD212" s="91"/>
      <c r="AE212" s="91"/>
      <c r="AF212" s="91"/>
      <c r="AG212" s="91"/>
      <c r="AH212" s="91"/>
      <c r="AI212" s="91"/>
      <c r="AJ212" s="91"/>
    </row>
    <row r="213" spans="23:36" x14ac:dyDescent="0.2">
      <c r="W213" s="91"/>
      <c r="X213" s="91"/>
      <c r="Y213" s="91"/>
      <c r="Z213" s="91"/>
      <c r="AA213" s="91"/>
      <c r="AB213" s="91"/>
      <c r="AC213" s="91"/>
      <c r="AD213" s="91"/>
      <c r="AE213" s="91"/>
      <c r="AF213" s="91"/>
      <c r="AG213" s="91"/>
      <c r="AH213" s="91"/>
      <c r="AI213" s="91"/>
      <c r="AJ213" s="91"/>
    </row>
    <row r="214" spans="23:36" x14ac:dyDescent="0.2">
      <c r="W214" s="91"/>
      <c r="X214" s="91"/>
      <c r="Y214" s="91"/>
      <c r="Z214" s="91"/>
      <c r="AA214" s="91"/>
      <c r="AB214" s="91"/>
      <c r="AC214" s="91"/>
      <c r="AD214" s="91"/>
      <c r="AE214" s="91"/>
      <c r="AF214" s="91"/>
      <c r="AG214" s="91"/>
      <c r="AH214" s="91"/>
      <c r="AI214" s="91"/>
      <c r="AJ214" s="91"/>
    </row>
    <row r="215" spans="23:36" x14ac:dyDescent="0.2">
      <c r="W215" s="91"/>
      <c r="X215" s="91"/>
      <c r="Y215" s="91"/>
      <c r="Z215" s="91"/>
      <c r="AA215" s="91"/>
      <c r="AB215" s="91"/>
      <c r="AC215" s="91"/>
      <c r="AD215" s="91"/>
      <c r="AE215" s="91"/>
      <c r="AF215" s="91"/>
      <c r="AG215" s="91"/>
      <c r="AH215" s="91"/>
      <c r="AI215" s="91"/>
      <c r="AJ215" s="91"/>
    </row>
    <row r="216" spans="23:36" x14ac:dyDescent="0.2">
      <c r="W216" s="91"/>
      <c r="X216" s="91"/>
      <c r="Y216" s="91"/>
      <c r="Z216" s="91"/>
      <c r="AA216" s="91"/>
      <c r="AB216" s="91"/>
      <c r="AC216" s="91"/>
      <c r="AD216" s="91"/>
      <c r="AE216" s="91"/>
      <c r="AF216" s="91"/>
      <c r="AG216" s="91"/>
      <c r="AH216" s="91"/>
      <c r="AI216" s="91"/>
      <c r="AJ216" s="91"/>
    </row>
    <row r="217" spans="23:36" x14ac:dyDescent="0.2">
      <c r="W217" s="91"/>
      <c r="X217" s="91"/>
      <c r="Y217" s="91"/>
      <c r="Z217" s="91"/>
      <c r="AA217" s="91"/>
      <c r="AB217" s="91"/>
      <c r="AC217" s="91"/>
      <c r="AD217" s="91"/>
      <c r="AE217" s="91"/>
      <c r="AF217" s="91"/>
      <c r="AG217" s="91"/>
      <c r="AH217" s="91"/>
      <c r="AI217" s="91"/>
      <c r="AJ217" s="91"/>
    </row>
    <row r="218" spans="23:36" x14ac:dyDescent="0.2">
      <c r="W218" s="91"/>
      <c r="X218" s="91"/>
      <c r="Y218" s="91"/>
      <c r="Z218" s="91"/>
      <c r="AA218" s="91"/>
      <c r="AB218" s="91"/>
      <c r="AC218" s="91"/>
      <c r="AD218" s="91"/>
      <c r="AE218" s="91"/>
      <c r="AF218" s="91"/>
      <c r="AG218" s="91"/>
      <c r="AH218" s="91"/>
      <c r="AI218" s="91"/>
      <c r="AJ218" s="91"/>
    </row>
    <row r="219" spans="23:36" x14ac:dyDescent="0.2">
      <c r="W219" s="91"/>
      <c r="X219" s="91"/>
      <c r="Y219" s="91"/>
      <c r="Z219" s="91"/>
      <c r="AA219" s="91"/>
      <c r="AB219" s="91"/>
      <c r="AC219" s="91"/>
      <c r="AD219" s="91"/>
      <c r="AE219" s="91"/>
      <c r="AF219" s="91"/>
      <c r="AG219" s="91"/>
      <c r="AH219" s="91"/>
      <c r="AI219" s="91"/>
      <c r="AJ219" s="91"/>
    </row>
    <row r="220" spans="23:36" x14ac:dyDescent="0.2">
      <c r="W220" s="91"/>
      <c r="X220" s="91"/>
      <c r="Y220" s="91"/>
      <c r="Z220" s="91"/>
      <c r="AA220" s="91"/>
      <c r="AB220" s="91"/>
      <c r="AC220" s="91"/>
      <c r="AD220" s="91"/>
      <c r="AE220" s="91"/>
      <c r="AF220" s="91"/>
      <c r="AG220" s="91"/>
      <c r="AH220" s="91"/>
      <c r="AI220" s="91"/>
      <c r="AJ220" s="91"/>
    </row>
    <row r="221" spans="23:36" x14ac:dyDescent="0.2">
      <c r="W221" s="91"/>
      <c r="X221" s="91"/>
      <c r="Y221" s="91"/>
      <c r="Z221" s="91"/>
      <c r="AA221" s="91"/>
      <c r="AB221" s="91"/>
      <c r="AC221" s="91"/>
      <c r="AD221" s="91"/>
      <c r="AE221" s="91"/>
      <c r="AF221" s="91"/>
      <c r="AG221" s="91"/>
      <c r="AH221" s="91"/>
      <c r="AI221" s="91"/>
      <c r="AJ221" s="91"/>
    </row>
    <row r="222" spans="23:36" x14ac:dyDescent="0.2">
      <c r="W222" s="91"/>
      <c r="X222" s="91"/>
      <c r="Y222" s="91"/>
      <c r="Z222" s="91"/>
      <c r="AA222" s="91"/>
      <c r="AB222" s="91"/>
      <c r="AC222" s="91"/>
      <c r="AD222" s="91"/>
      <c r="AE222" s="91"/>
      <c r="AF222" s="91"/>
      <c r="AG222" s="91"/>
      <c r="AH222" s="91"/>
      <c r="AI222" s="91"/>
      <c r="AJ222" s="91"/>
    </row>
    <row r="223" spans="23:36" x14ac:dyDescent="0.2">
      <c r="W223" s="91"/>
      <c r="X223" s="91"/>
      <c r="Y223" s="91"/>
      <c r="Z223" s="91"/>
      <c r="AA223" s="91"/>
      <c r="AB223" s="91"/>
      <c r="AC223" s="91"/>
      <c r="AD223" s="91"/>
      <c r="AE223" s="91"/>
      <c r="AF223" s="91"/>
      <c r="AG223" s="91"/>
      <c r="AH223" s="91"/>
      <c r="AI223" s="91"/>
      <c r="AJ223" s="91"/>
    </row>
    <row r="224" spans="23:36" x14ac:dyDescent="0.2">
      <c r="W224" s="91"/>
      <c r="X224" s="91"/>
      <c r="Y224" s="91"/>
      <c r="Z224" s="91"/>
      <c r="AA224" s="91"/>
      <c r="AB224" s="91"/>
      <c r="AC224" s="91"/>
      <c r="AD224" s="91"/>
      <c r="AE224" s="91"/>
      <c r="AF224" s="91"/>
      <c r="AG224" s="91"/>
      <c r="AH224" s="91"/>
      <c r="AI224" s="91"/>
      <c r="AJ224" s="91"/>
    </row>
    <row r="225" spans="23:36" x14ac:dyDescent="0.2">
      <c r="W225" s="91"/>
      <c r="X225" s="91"/>
      <c r="Y225" s="91"/>
      <c r="Z225" s="91"/>
      <c r="AA225" s="91"/>
      <c r="AB225" s="91"/>
      <c r="AC225" s="91"/>
      <c r="AD225" s="91"/>
      <c r="AE225" s="91"/>
      <c r="AF225" s="91"/>
      <c r="AG225" s="91"/>
      <c r="AH225" s="91"/>
      <c r="AI225" s="91"/>
      <c r="AJ225" s="91"/>
    </row>
    <row r="226" spans="23:36" x14ac:dyDescent="0.2">
      <c r="W226" s="91"/>
      <c r="X226" s="91"/>
      <c r="Y226" s="91"/>
      <c r="Z226" s="91"/>
      <c r="AA226" s="91"/>
      <c r="AB226" s="91"/>
      <c r="AC226" s="91"/>
      <c r="AD226" s="91"/>
      <c r="AE226" s="91"/>
      <c r="AF226" s="91"/>
      <c r="AG226" s="91"/>
      <c r="AH226" s="91"/>
      <c r="AI226" s="91"/>
      <c r="AJ226" s="91"/>
    </row>
    <row r="227" spans="23:36" x14ac:dyDescent="0.2">
      <c r="W227" s="91"/>
      <c r="X227" s="91"/>
      <c r="Y227" s="91"/>
      <c r="Z227" s="91"/>
      <c r="AA227" s="91"/>
      <c r="AB227" s="91"/>
      <c r="AC227" s="91"/>
      <c r="AD227" s="91"/>
      <c r="AE227" s="91"/>
      <c r="AF227" s="91"/>
      <c r="AG227" s="91"/>
      <c r="AH227" s="91"/>
      <c r="AI227" s="91"/>
      <c r="AJ227" s="91"/>
    </row>
    <row r="228" spans="23:36" x14ac:dyDescent="0.2">
      <c r="W228" s="91"/>
      <c r="X228" s="91"/>
      <c r="Y228" s="91"/>
      <c r="Z228" s="91"/>
      <c r="AA228" s="91"/>
      <c r="AB228" s="91"/>
      <c r="AC228" s="91"/>
      <c r="AD228" s="91"/>
      <c r="AE228" s="91"/>
      <c r="AF228" s="91"/>
      <c r="AG228" s="91"/>
      <c r="AH228" s="91"/>
      <c r="AI228" s="91"/>
      <c r="AJ228" s="91"/>
    </row>
    <row r="229" spans="23:36" x14ac:dyDescent="0.2">
      <c r="W229" s="91"/>
      <c r="X229" s="91"/>
      <c r="Y229" s="91"/>
      <c r="Z229" s="91"/>
      <c r="AA229" s="91"/>
      <c r="AB229" s="91"/>
      <c r="AC229" s="91"/>
      <c r="AD229" s="91"/>
      <c r="AE229" s="91"/>
      <c r="AF229" s="91"/>
      <c r="AG229" s="91"/>
      <c r="AH229" s="91"/>
      <c r="AI229" s="91"/>
      <c r="AJ229" s="91"/>
    </row>
    <row r="230" spans="23:36" x14ac:dyDescent="0.2">
      <c r="W230" s="91"/>
      <c r="X230" s="91"/>
      <c r="Y230" s="91"/>
      <c r="Z230" s="91"/>
      <c r="AA230" s="91"/>
      <c r="AB230" s="91"/>
      <c r="AC230" s="91"/>
      <c r="AD230" s="91"/>
      <c r="AE230" s="91"/>
      <c r="AF230" s="91"/>
      <c r="AG230" s="91"/>
      <c r="AH230" s="91"/>
      <c r="AI230" s="91"/>
      <c r="AJ230" s="91"/>
    </row>
    <row r="231" spans="23:36" x14ac:dyDescent="0.2">
      <c r="W231" s="91"/>
      <c r="X231" s="91"/>
      <c r="Y231" s="91"/>
      <c r="Z231" s="91"/>
      <c r="AA231" s="91"/>
      <c r="AB231" s="91"/>
      <c r="AC231" s="91"/>
      <c r="AD231" s="91"/>
      <c r="AE231" s="91"/>
      <c r="AF231" s="91"/>
      <c r="AG231" s="91"/>
      <c r="AH231" s="91"/>
      <c r="AI231" s="91"/>
      <c r="AJ231" s="91"/>
    </row>
    <row r="232" spans="23:36" x14ac:dyDescent="0.2">
      <c r="W232" s="91"/>
      <c r="X232" s="91"/>
      <c r="Y232" s="91"/>
      <c r="Z232" s="91"/>
      <c r="AA232" s="91"/>
      <c r="AB232" s="91"/>
      <c r="AC232" s="91"/>
      <c r="AD232" s="91"/>
      <c r="AE232" s="91"/>
      <c r="AF232" s="91"/>
      <c r="AG232" s="91"/>
      <c r="AH232" s="91"/>
      <c r="AI232" s="91"/>
      <c r="AJ232" s="91"/>
    </row>
    <row r="233" spans="23:36" x14ac:dyDescent="0.2">
      <c r="W233" s="91"/>
      <c r="X233" s="91"/>
      <c r="Y233" s="91"/>
      <c r="Z233" s="91"/>
      <c r="AA233" s="91"/>
      <c r="AB233" s="91"/>
      <c r="AC233" s="91"/>
      <c r="AD233" s="91"/>
      <c r="AE233" s="91"/>
      <c r="AF233" s="91"/>
      <c r="AG233" s="91"/>
      <c r="AH233" s="91"/>
      <c r="AI233" s="91"/>
      <c r="AJ233" s="91"/>
    </row>
    <row r="234" spans="23:36" x14ac:dyDescent="0.2">
      <c r="W234" s="91"/>
      <c r="X234" s="91"/>
      <c r="Y234" s="91"/>
      <c r="Z234" s="91"/>
      <c r="AA234" s="91"/>
      <c r="AB234" s="91"/>
      <c r="AC234" s="91"/>
      <c r="AD234" s="91"/>
      <c r="AE234" s="91"/>
      <c r="AF234" s="91"/>
      <c r="AG234" s="91"/>
      <c r="AH234" s="91"/>
      <c r="AI234" s="91"/>
      <c r="AJ234" s="91"/>
    </row>
    <row r="235" spans="23:36" x14ac:dyDescent="0.2">
      <c r="W235" s="91"/>
      <c r="X235" s="91"/>
      <c r="Y235" s="91"/>
      <c r="Z235" s="91"/>
      <c r="AA235" s="91"/>
      <c r="AB235" s="91"/>
      <c r="AC235" s="91"/>
      <c r="AD235" s="91"/>
      <c r="AE235" s="91"/>
      <c r="AF235" s="91"/>
      <c r="AG235" s="91"/>
      <c r="AH235" s="91"/>
      <c r="AI235" s="91"/>
      <c r="AJ235" s="91"/>
    </row>
    <row r="236" spans="23:36" x14ac:dyDescent="0.2">
      <c r="W236" s="91"/>
      <c r="X236" s="91"/>
      <c r="Y236" s="91"/>
      <c r="Z236" s="91"/>
      <c r="AA236" s="91"/>
      <c r="AB236" s="91"/>
      <c r="AC236" s="91"/>
      <c r="AD236" s="91"/>
      <c r="AE236" s="91"/>
      <c r="AF236" s="91"/>
      <c r="AG236" s="91"/>
      <c r="AH236" s="91"/>
      <c r="AI236" s="91"/>
      <c r="AJ236" s="91"/>
    </row>
    <row r="237" spans="23:36" x14ac:dyDescent="0.2">
      <c r="W237" s="91"/>
      <c r="X237" s="91"/>
      <c r="Y237" s="91"/>
      <c r="Z237" s="91"/>
      <c r="AA237" s="91"/>
      <c r="AB237" s="91"/>
      <c r="AC237" s="91"/>
      <c r="AD237" s="91"/>
      <c r="AE237" s="91"/>
      <c r="AF237" s="91"/>
      <c r="AG237" s="91"/>
      <c r="AH237" s="91"/>
      <c r="AI237" s="91"/>
      <c r="AJ237" s="91"/>
    </row>
    <row r="238" spans="23:36" x14ac:dyDescent="0.2">
      <c r="W238" s="91"/>
      <c r="X238" s="91"/>
      <c r="Y238" s="91"/>
      <c r="Z238" s="91"/>
      <c r="AA238" s="91"/>
      <c r="AB238" s="91"/>
      <c r="AC238" s="91"/>
      <c r="AD238" s="91"/>
      <c r="AE238" s="91"/>
      <c r="AF238" s="91"/>
      <c r="AG238" s="91"/>
      <c r="AH238" s="91"/>
      <c r="AI238" s="91"/>
      <c r="AJ238" s="91"/>
    </row>
    <row r="239" spans="23:36" x14ac:dyDescent="0.2">
      <c r="W239" s="91"/>
      <c r="X239" s="91"/>
      <c r="Y239" s="91"/>
      <c r="Z239" s="91"/>
      <c r="AA239" s="91"/>
      <c r="AB239" s="91"/>
      <c r="AC239" s="91"/>
      <c r="AD239" s="91"/>
      <c r="AE239" s="91"/>
      <c r="AF239" s="91"/>
      <c r="AG239" s="91"/>
      <c r="AH239" s="91"/>
      <c r="AI239" s="91"/>
      <c r="AJ239" s="91"/>
    </row>
    <row r="240" spans="23:36" x14ac:dyDescent="0.2">
      <c r="W240" s="91"/>
      <c r="X240" s="91"/>
      <c r="Y240" s="91"/>
      <c r="Z240" s="91"/>
      <c r="AA240" s="91"/>
      <c r="AB240" s="91"/>
      <c r="AC240" s="91"/>
      <c r="AD240" s="91"/>
      <c r="AE240" s="91"/>
      <c r="AF240" s="91"/>
      <c r="AG240" s="91"/>
      <c r="AH240" s="91"/>
      <c r="AI240" s="91"/>
      <c r="AJ240" s="91"/>
    </row>
    <row r="241" spans="23:36" x14ac:dyDescent="0.2">
      <c r="W241" s="91"/>
      <c r="X241" s="91"/>
      <c r="Y241" s="91"/>
      <c r="Z241" s="91"/>
      <c r="AA241" s="91"/>
      <c r="AB241" s="91"/>
      <c r="AC241" s="91"/>
      <c r="AD241" s="91"/>
      <c r="AE241" s="91"/>
      <c r="AF241" s="91"/>
      <c r="AG241" s="91"/>
      <c r="AH241" s="91"/>
      <c r="AI241" s="91"/>
      <c r="AJ241" s="91"/>
    </row>
    <row r="242" spans="23:36" x14ac:dyDescent="0.2">
      <c r="W242" s="91"/>
      <c r="X242" s="91"/>
      <c r="Y242" s="91"/>
      <c r="Z242" s="91"/>
      <c r="AA242" s="91"/>
      <c r="AB242" s="91"/>
      <c r="AC242" s="91"/>
      <c r="AD242" s="91"/>
      <c r="AE242" s="91"/>
      <c r="AF242" s="91"/>
      <c r="AG242" s="91"/>
      <c r="AH242" s="91"/>
      <c r="AI242" s="91"/>
      <c r="AJ242" s="91"/>
    </row>
    <row r="243" spans="23:36" x14ac:dyDescent="0.2">
      <c r="W243" s="91"/>
      <c r="X243" s="91"/>
      <c r="Y243" s="91"/>
      <c r="Z243" s="91"/>
      <c r="AA243" s="91"/>
      <c r="AB243" s="91"/>
      <c r="AC243" s="91"/>
      <c r="AD243" s="91"/>
      <c r="AE243" s="91"/>
      <c r="AF243" s="91"/>
      <c r="AG243" s="91"/>
      <c r="AH243" s="91"/>
      <c r="AI243" s="91"/>
      <c r="AJ243" s="91"/>
    </row>
    <row r="244" spans="23:36" x14ac:dyDescent="0.2">
      <c r="W244" s="91"/>
      <c r="X244" s="91"/>
      <c r="Y244" s="91"/>
      <c r="Z244" s="91"/>
      <c r="AA244" s="91"/>
      <c r="AB244" s="91"/>
      <c r="AC244" s="91"/>
      <c r="AD244" s="91"/>
      <c r="AE244" s="91"/>
      <c r="AF244" s="91"/>
      <c r="AG244" s="91"/>
      <c r="AH244" s="91"/>
      <c r="AI244" s="91"/>
      <c r="AJ244" s="91"/>
    </row>
    <row r="245" spans="23:36" x14ac:dyDescent="0.2">
      <c r="W245" s="91"/>
      <c r="X245" s="91"/>
      <c r="Y245" s="91"/>
      <c r="Z245" s="91"/>
      <c r="AA245" s="91"/>
      <c r="AB245" s="91"/>
      <c r="AC245" s="91"/>
      <c r="AD245" s="91"/>
      <c r="AE245" s="91"/>
      <c r="AF245" s="91"/>
      <c r="AG245" s="91"/>
      <c r="AH245" s="91"/>
      <c r="AI245" s="91"/>
      <c r="AJ245" s="91"/>
    </row>
    <row r="246" spans="23:36" x14ac:dyDescent="0.2">
      <c r="W246" s="91"/>
      <c r="X246" s="91"/>
      <c r="Y246" s="91"/>
      <c r="Z246" s="91"/>
      <c r="AA246" s="91"/>
      <c r="AB246" s="91"/>
      <c r="AC246" s="91"/>
      <c r="AD246" s="91"/>
      <c r="AE246" s="91"/>
      <c r="AF246" s="91"/>
      <c r="AG246" s="91"/>
      <c r="AH246" s="91"/>
      <c r="AI246" s="91"/>
      <c r="AJ246" s="91"/>
    </row>
    <row r="247" spans="23:36" x14ac:dyDescent="0.2">
      <c r="W247" s="91"/>
      <c r="X247" s="91"/>
      <c r="Y247" s="91"/>
      <c r="Z247" s="91"/>
      <c r="AA247" s="91"/>
      <c r="AB247" s="91"/>
      <c r="AC247" s="91"/>
      <c r="AD247" s="91"/>
      <c r="AE247" s="91"/>
      <c r="AF247" s="91"/>
      <c r="AG247" s="91"/>
      <c r="AH247" s="91"/>
      <c r="AI247" s="91"/>
      <c r="AJ247" s="91"/>
    </row>
    <row r="248" spans="23:36" x14ac:dyDescent="0.2">
      <c r="W248" s="91"/>
      <c r="X248" s="91"/>
      <c r="Y248" s="91"/>
      <c r="Z248" s="91"/>
      <c r="AA248" s="91"/>
      <c r="AB248" s="91"/>
      <c r="AC248" s="91"/>
      <c r="AD248" s="91"/>
      <c r="AE248" s="91"/>
      <c r="AF248" s="91"/>
      <c r="AG248" s="91"/>
      <c r="AH248" s="91"/>
      <c r="AI248" s="91"/>
      <c r="AJ248" s="91"/>
    </row>
    <row r="249" spans="23:36" x14ac:dyDescent="0.2">
      <c r="W249" s="91"/>
      <c r="X249" s="91"/>
      <c r="Y249" s="91"/>
      <c r="Z249" s="91"/>
      <c r="AA249" s="91"/>
      <c r="AB249" s="91"/>
      <c r="AC249" s="91"/>
      <c r="AD249" s="91"/>
      <c r="AE249" s="91"/>
      <c r="AF249" s="91"/>
      <c r="AG249" s="91"/>
      <c r="AH249" s="91"/>
      <c r="AI249" s="91"/>
      <c r="AJ249" s="91"/>
    </row>
    <row r="250" spans="23:36" x14ac:dyDescent="0.2">
      <c r="W250" s="91"/>
      <c r="X250" s="91"/>
      <c r="Y250" s="91"/>
      <c r="Z250" s="91"/>
      <c r="AA250" s="91"/>
      <c r="AB250" s="91"/>
      <c r="AC250" s="91"/>
      <c r="AD250" s="91"/>
      <c r="AE250" s="91"/>
      <c r="AF250" s="91"/>
      <c r="AG250" s="91"/>
      <c r="AH250" s="91"/>
      <c r="AI250" s="91"/>
      <c r="AJ250" s="91"/>
    </row>
    <row r="251" spans="23:36" x14ac:dyDescent="0.2">
      <c r="W251" s="91"/>
      <c r="X251" s="91"/>
      <c r="Y251" s="91"/>
      <c r="Z251" s="91"/>
      <c r="AA251" s="91"/>
      <c r="AB251" s="91"/>
      <c r="AC251" s="91"/>
      <c r="AD251" s="91"/>
      <c r="AE251" s="91"/>
      <c r="AF251" s="91"/>
      <c r="AG251" s="91"/>
      <c r="AH251" s="91"/>
      <c r="AI251" s="91"/>
      <c r="AJ251" s="91"/>
    </row>
    <row r="252" spans="23:36" x14ac:dyDescent="0.2">
      <c r="W252" s="91"/>
      <c r="X252" s="91"/>
      <c r="Y252" s="91"/>
      <c r="Z252" s="91"/>
      <c r="AA252" s="91"/>
      <c r="AB252" s="91"/>
      <c r="AC252" s="91"/>
      <c r="AD252" s="91"/>
      <c r="AE252" s="91"/>
      <c r="AF252" s="91"/>
      <c r="AG252" s="91"/>
      <c r="AH252" s="91"/>
      <c r="AI252" s="91"/>
      <c r="AJ252" s="91"/>
    </row>
    <row r="253" spans="23:36" x14ac:dyDescent="0.2">
      <c r="W253" s="91"/>
      <c r="X253" s="91"/>
      <c r="Y253" s="91"/>
      <c r="Z253" s="91"/>
      <c r="AA253" s="91"/>
      <c r="AB253" s="91"/>
      <c r="AC253" s="91"/>
      <c r="AD253" s="91"/>
      <c r="AE253" s="91"/>
      <c r="AF253" s="91"/>
      <c r="AG253" s="91"/>
      <c r="AH253" s="91"/>
      <c r="AI253" s="91"/>
      <c r="AJ253" s="91"/>
    </row>
    <row r="254" spans="23:36" x14ac:dyDescent="0.2">
      <c r="W254" s="91"/>
      <c r="X254" s="91"/>
      <c r="Y254" s="91"/>
      <c r="Z254" s="91"/>
      <c r="AA254" s="91"/>
      <c r="AB254" s="91"/>
      <c r="AC254" s="91"/>
      <c r="AD254" s="91"/>
      <c r="AE254" s="91"/>
      <c r="AF254" s="91"/>
      <c r="AG254" s="91"/>
      <c r="AH254" s="91"/>
      <c r="AI254" s="91"/>
      <c r="AJ254" s="91"/>
    </row>
    <row r="255" spans="23:36" x14ac:dyDescent="0.2">
      <c r="W255" s="91"/>
      <c r="X255" s="91"/>
      <c r="Y255" s="91"/>
      <c r="Z255" s="91"/>
      <c r="AA255" s="91"/>
      <c r="AB255" s="91"/>
      <c r="AC255" s="91"/>
      <c r="AD255" s="91"/>
      <c r="AE255" s="91"/>
      <c r="AF255" s="91"/>
      <c r="AG255" s="91"/>
      <c r="AH255" s="91"/>
      <c r="AI255" s="91"/>
      <c r="AJ255" s="91"/>
    </row>
    <row r="256" spans="23:36" x14ac:dyDescent="0.2">
      <c r="W256" s="91"/>
      <c r="X256" s="91"/>
      <c r="Y256" s="91"/>
      <c r="Z256" s="91"/>
      <c r="AA256" s="91"/>
      <c r="AB256" s="91"/>
      <c r="AC256" s="91"/>
      <c r="AD256" s="91"/>
      <c r="AE256" s="91"/>
      <c r="AF256" s="91"/>
      <c r="AG256" s="91"/>
      <c r="AH256" s="91"/>
      <c r="AI256" s="91"/>
      <c r="AJ256" s="91"/>
    </row>
    <row r="257" spans="23:36" x14ac:dyDescent="0.2">
      <c r="W257" s="91"/>
      <c r="X257" s="91"/>
      <c r="Y257" s="91"/>
      <c r="Z257" s="91"/>
      <c r="AA257" s="91"/>
      <c r="AB257" s="91"/>
      <c r="AC257" s="91"/>
      <c r="AD257" s="91"/>
      <c r="AE257" s="91"/>
      <c r="AF257" s="91"/>
      <c r="AG257" s="91"/>
      <c r="AH257" s="91"/>
      <c r="AI257" s="91"/>
      <c r="AJ257" s="91"/>
    </row>
    <row r="258" spans="23:36" x14ac:dyDescent="0.2">
      <c r="W258" s="91"/>
      <c r="X258" s="91"/>
      <c r="Y258" s="91"/>
      <c r="Z258" s="91"/>
      <c r="AA258" s="91"/>
      <c r="AB258" s="91"/>
      <c r="AC258" s="91"/>
      <c r="AD258" s="91"/>
      <c r="AE258" s="91"/>
      <c r="AF258" s="91"/>
      <c r="AG258" s="91"/>
      <c r="AH258" s="91"/>
      <c r="AI258" s="91"/>
      <c r="AJ258" s="91"/>
    </row>
    <row r="259" spans="23:36" x14ac:dyDescent="0.2">
      <c r="W259" s="91"/>
      <c r="X259" s="91"/>
      <c r="Y259" s="91"/>
      <c r="Z259" s="91"/>
      <c r="AA259" s="91"/>
      <c r="AB259" s="91"/>
      <c r="AC259" s="91"/>
      <c r="AD259" s="91"/>
      <c r="AE259" s="91"/>
      <c r="AF259" s="91"/>
      <c r="AG259" s="91"/>
      <c r="AH259" s="91"/>
      <c r="AI259" s="91"/>
      <c r="AJ259" s="91"/>
    </row>
    <row r="260" spans="23:36" x14ac:dyDescent="0.2">
      <c r="W260" s="91"/>
      <c r="X260" s="91"/>
      <c r="Y260" s="91"/>
      <c r="Z260" s="91"/>
      <c r="AA260" s="91"/>
      <c r="AB260" s="91"/>
      <c r="AC260" s="91"/>
      <c r="AD260" s="91"/>
      <c r="AE260" s="91"/>
      <c r="AF260" s="91"/>
      <c r="AG260" s="91"/>
      <c r="AH260" s="91"/>
      <c r="AI260" s="91"/>
      <c r="AJ260" s="91"/>
    </row>
    <row r="261" spans="23:36" x14ac:dyDescent="0.2">
      <c r="W261" s="91"/>
      <c r="X261" s="91"/>
      <c r="Y261" s="91"/>
      <c r="Z261" s="91"/>
      <c r="AA261" s="91"/>
      <c r="AB261" s="91"/>
      <c r="AC261" s="91"/>
      <c r="AD261" s="91"/>
      <c r="AE261" s="91"/>
      <c r="AF261" s="91"/>
      <c r="AG261" s="91"/>
      <c r="AH261" s="91"/>
      <c r="AI261" s="91"/>
      <c r="AJ261" s="91"/>
    </row>
    <row r="262" spans="23:36" x14ac:dyDescent="0.2">
      <c r="W262" s="91"/>
      <c r="X262" s="91"/>
      <c r="Y262" s="91"/>
      <c r="Z262" s="91"/>
      <c r="AA262" s="91"/>
      <c r="AB262" s="91"/>
      <c r="AC262" s="91"/>
      <c r="AD262" s="91"/>
      <c r="AE262" s="91"/>
      <c r="AF262" s="91"/>
      <c r="AG262" s="91"/>
      <c r="AH262" s="91"/>
      <c r="AI262" s="91"/>
      <c r="AJ262" s="91"/>
    </row>
    <row r="263" spans="23:36" x14ac:dyDescent="0.2">
      <c r="W263" s="91"/>
      <c r="X263" s="91"/>
      <c r="Y263" s="91"/>
      <c r="Z263" s="91"/>
      <c r="AA263" s="91"/>
      <c r="AB263" s="91"/>
      <c r="AC263" s="91"/>
      <c r="AD263" s="91"/>
      <c r="AE263" s="91"/>
      <c r="AF263" s="91"/>
      <c r="AG263" s="91"/>
      <c r="AH263" s="91"/>
      <c r="AI263" s="91"/>
      <c r="AJ263" s="91"/>
    </row>
    <row r="264" spans="23:36" x14ac:dyDescent="0.2">
      <c r="W264" s="91"/>
      <c r="X264" s="91"/>
      <c r="Y264" s="91"/>
      <c r="Z264" s="91"/>
      <c r="AA264" s="91"/>
      <c r="AB264" s="91"/>
      <c r="AC264" s="91"/>
      <c r="AD264" s="91"/>
      <c r="AE264" s="91"/>
      <c r="AF264" s="91"/>
      <c r="AG264" s="91"/>
      <c r="AH264" s="91"/>
      <c r="AI264" s="91"/>
      <c r="AJ264" s="91"/>
    </row>
    <row r="265" spans="23:36" x14ac:dyDescent="0.2">
      <c r="W265" s="91"/>
      <c r="X265" s="91"/>
      <c r="Y265" s="91"/>
      <c r="Z265" s="91"/>
      <c r="AA265" s="91"/>
      <c r="AB265" s="91"/>
      <c r="AC265" s="91"/>
      <c r="AD265" s="91"/>
      <c r="AE265" s="91"/>
      <c r="AF265" s="91"/>
      <c r="AG265" s="91"/>
      <c r="AH265" s="91"/>
      <c r="AI265" s="91"/>
      <c r="AJ265" s="91"/>
    </row>
    <row r="266" spans="23:36" x14ac:dyDescent="0.2">
      <c r="W266" s="91"/>
      <c r="X266" s="91"/>
      <c r="Y266" s="91"/>
      <c r="Z266" s="91"/>
      <c r="AA266" s="91"/>
      <c r="AB266" s="91"/>
      <c r="AC266" s="91"/>
      <c r="AD266" s="91"/>
      <c r="AE266" s="91"/>
      <c r="AF266" s="91"/>
      <c r="AG266" s="91"/>
      <c r="AH266" s="91"/>
      <c r="AI266" s="91"/>
      <c r="AJ266" s="91"/>
    </row>
    <row r="267" spans="23:36" x14ac:dyDescent="0.2">
      <c r="W267" s="91"/>
      <c r="X267" s="91"/>
      <c r="Y267" s="91"/>
      <c r="Z267" s="91"/>
      <c r="AA267" s="91"/>
      <c r="AB267" s="91"/>
      <c r="AC267" s="91"/>
      <c r="AD267" s="91"/>
      <c r="AE267" s="91"/>
      <c r="AF267" s="91"/>
      <c r="AG267" s="91"/>
      <c r="AH267" s="91"/>
      <c r="AI267" s="91"/>
      <c r="AJ267" s="91"/>
    </row>
    <row r="268" spans="23:36" x14ac:dyDescent="0.2">
      <c r="W268" s="91"/>
      <c r="X268" s="91"/>
      <c r="Y268" s="91"/>
      <c r="Z268" s="91"/>
      <c r="AA268" s="91"/>
      <c r="AB268" s="91"/>
      <c r="AC268" s="91"/>
      <c r="AD268" s="91"/>
      <c r="AE268" s="91"/>
      <c r="AF268" s="91"/>
      <c r="AG268" s="91"/>
      <c r="AH268" s="91"/>
      <c r="AI268" s="91"/>
      <c r="AJ268" s="91"/>
    </row>
    <row r="269" spans="23:36" x14ac:dyDescent="0.2">
      <c r="W269" s="91"/>
      <c r="X269" s="91"/>
      <c r="Y269" s="91"/>
      <c r="Z269" s="91"/>
      <c r="AA269" s="91"/>
      <c r="AB269" s="91"/>
      <c r="AC269" s="91"/>
      <c r="AD269" s="91"/>
      <c r="AE269" s="91"/>
      <c r="AF269" s="91"/>
      <c r="AG269" s="91"/>
      <c r="AH269" s="91"/>
      <c r="AI269" s="91"/>
      <c r="AJ269" s="91"/>
    </row>
    <row r="270" spans="23:36" x14ac:dyDescent="0.2">
      <c r="W270" s="91"/>
      <c r="X270" s="91"/>
      <c r="Y270" s="91"/>
      <c r="Z270" s="91"/>
      <c r="AA270" s="91"/>
      <c r="AB270" s="91"/>
      <c r="AC270" s="91"/>
      <c r="AD270" s="91"/>
      <c r="AE270" s="91"/>
      <c r="AF270" s="91"/>
      <c r="AG270" s="91"/>
      <c r="AH270" s="91"/>
      <c r="AI270" s="91"/>
      <c r="AJ270" s="91"/>
    </row>
    <row r="271" spans="23:36" x14ac:dyDescent="0.2">
      <c r="W271" s="91"/>
      <c r="X271" s="91"/>
      <c r="Y271" s="91"/>
      <c r="Z271" s="91"/>
      <c r="AA271" s="91"/>
      <c r="AB271" s="91"/>
      <c r="AC271" s="91"/>
      <c r="AD271" s="91"/>
      <c r="AE271" s="91"/>
      <c r="AF271" s="91"/>
      <c r="AG271" s="91"/>
      <c r="AH271" s="91"/>
      <c r="AI271" s="91"/>
      <c r="AJ271" s="91"/>
    </row>
    <row r="272" spans="23:36" x14ac:dyDescent="0.2">
      <c r="W272" s="91"/>
      <c r="X272" s="91"/>
      <c r="Y272" s="91"/>
      <c r="Z272" s="91"/>
      <c r="AA272" s="91"/>
      <c r="AB272" s="91"/>
      <c r="AC272" s="91"/>
      <c r="AD272" s="91"/>
      <c r="AE272" s="91"/>
      <c r="AF272" s="91"/>
      <c r="AG272" s="91"/>
      <c r="AH272" s="91"/>
      <c r="AI272" s="91"/>
      <c r="AJ272" s="91"/>
    </row>
    <row r="273" spans="23:36" x14ac:dyDescent="0.2">
      <c r="W273" s="91"/>
      <c r="X273" s="91"/>
      <c r="Y273" s="91"/>
      <c r="Z273" s="91"/>
      <c r="AA273" s="91"/>
      <c r="AB273" s="91"/>
      <c r="AC273" s="91"/>
      <c r="AD273" s="91"/>
      <c r="AE273" s="91"/>
      <c r="AF273" s="91"/>
      <c r="AG273" s="91"/>
      <c r="AH273" s="91"/>
      <c r="AI273" s="91"/>
      <c r="AJ273" s="91"/>
    </row>
    <row r="274" spans="23:36" x14ac:dyDescent="0.2">
      <c r="W274" s="91"/>
      <c r="X274" s="91"/>
      <c r="Y274" s="91"/>
      <c r="Z274" s="91"/>
      <c r="AA274" s="91"/>
      <c r="AB274" s="91"/>
      <c r="AC274" s="91"/>
      <c r="AD274" s="91"/>
      <c r="AE274" s="91"/>
      <c r="AF274" s="91"/>
      <c r="AG274" s="91"/>
      <c r="AH274" s="91"/>
      <c r="AI274" s="91"/>
      <c r="AJ274" s="91"/>
    </row>
    <row r="275" spans="23:36" x14ac:dyDescent="0.2">
      <c r="W275" s="91"/>
      <c r="X275" s="91"/>
      <c r="Y275" s="91"/>
      <c r="Z275" s="91"/>
      <c r="AA275" s="91"/>
      <c r="AB275" s="91"/>
      <c r="AC275" s="91"/>
      <c r="AD275" s="91"/>
      <c r="AE275" s="91"/>
      <c r="AF275" s="91"/>
      <c r="AG275" s="91"/>
      <c r="AH275" s="91"/>
      <c r="AI275" s="91"/>
      <c r="AJ275" s="91"/>
    </row>
    <row r="276" spans="23:36" x14ac:dyDescent="0.2">
      <c r="W276" s="91"/>
      <c r="X276" s="91"/>
      <c r="Y276" s="91"/>
      <c r="Z276" s="91"/>
      <c r="AA276" s="91"/>
      <c r="AB276" s="91"/>
      <c r="AC276" s="91"/>
      <c r="AD276" s="91"/>
      <c r="AE276" s="91"/>
      <c r="AF276" s="91"/>
      <c r="AG276" s="91"/>
      <c r="AH276" s="91"/>
      <c r="AI276" s="91"/>
      <c r="AJ276" s="91"/>
    </row>
    <row r="277" spans="23:36" x14ac:dyDescent="0.2">
      <c r="W277" s="91"/>
      <c r="X277" s="91"/>
      <c r="Y277" s="91"/>
      <c r="Z277" s="91"/>
      <c r="AA277" s="91"/>
      <c r="AB277" s="91"/>
      <c r="AC277" s="91"/>
      <c r="AD277" s="91"/>
      <c r="AE277" s="91"/>
      <c r="AF277" s="91"/>
      <c r="AG277" s="91"/>
      <c r="AH277" s="91"/>
      <c r="AI277" s="91"/>
      <c r="AJ277" s="91"/>
    </row>
    <row r="278" spans="23:36" x14ac:dyDescent="0.2">
      <c r="W278" s="91"/>
      <c r="X278" s="91"/>
      <c r="Y278" s="91"/>
      <c r="Z278" s="91"/>
      <c r="AA278" s="91"/>
      <c r="AB278" s="91"/>
      <c r="AC278" s="91"/>
      <c r="AD278" s="91"/>
      <c r="AE278" s="91"/>
      <c r="AF278" s="91"/>
      <c r="AG278" s="91"/>
      <c r="AH278" s="91"/>
      <c r="AI278" s="91"/>
      <c r="AJ278" s="91"/>
    </row>
    <row r="279" spans="23:36" x14ac:dyDescent="0.2">
      <c r="W279" s="91"/>
      <c r="X279" s="91"/>
      <c r="Y279" s="91"/>
      <c r="Z279" s="91"/>
      <c r="AA279" s="91"/>
      <c r="AB279" s="91"/>
      <c r="AC279" s="91"/>
      <c r="AD279" s="91"/>
      <c r="AE279" s="91"/>
      <c r="AF279" s="91"/>
      <c r="AG279" s="91"/>
      <c r="AH279" s="91"/>
      <c r="AI279" s="91"/>
      <c r="AJ279" s="91"/>
    </row>
    <row r="280" spans="23:36" x14ac:dyDescent="0.2">
      <c r="W280" s="91"/>
      <c r="X280" s="91"/>
      <c r="Y280" s="91"/>
      <c r="Z280" s="91"/>
      <c r="AA280" s="91"/>
      <c r="AB280" s="91"/>
      <c r="AC280" s="91"/>
      <c r="AD280" s="91"/>
      <c r="AE280" s="91"/>
      <c r="AF280" s="91"/>
      <c r="AG280" s="91"/>
      <c r="AH280" s="91"/>
      <c r="AI280" s="91"/>
      <c r="AJ280" s="91"/>
    </row>
    <row r="281" spans="23:36" x14ac:dyDescent="0.2">
      <c r="W281" s="91"/>
      <c r="X281" s="91"/>
      <c r="Y281" s="91"/>
      <c r="Z281" s="91"/>
      <c r="AA281" s="91"/>
      <c r="AB281" s="91"/>
      <c r="AC281" s="91"/>
      <c r="AD281" s="91"/>
      <c r="AE281" s="91"/>
      <c r="AF281" s="91"/>
      <c r="AG281" s="91"/>
      <c r="AH281" s="91"/>
      <c r="AI281" s="91"/>
      <c r="AJ281" s="91"/>
    </row>
    <row r="282" spans="23:36" x14ac:dyDescent="0.2">
      <c r="W282" s="91"/>
      <c r="X282" s="91"/>
      <c r="Y282" s="91"/>
      <c r="Z282" s="91"/>
      <c r="AA282" s="91"/>
      <c r="AB282" s="91"/>
      <c r="AC282" s="91"/>
      <c r="AD282" s="91"/>
      <c r="AE282" s="91"/>
      <c r="AF282" s="91"/>
      <c r="AG282" s="91"/>
      <c r="AH282" s="91"/>
      <c r="AI282" s="91"/>
      <c r="AJ282" s="91"/>
    </row>
    <row r="283" spans="23:36" x14ac:dyDescent="0.2">
      <c r="W283" s="91"/>
      <c r="X283" s="91"/>
      <c r="Y283" s="91"/>
      <c r="Z283" s="91"/>
      <c r="AA283" s="91"/>
      <c r="AB283" s="91"/>
      <c r="AC283" s="91"/>
      <c r="AD283" s="91"/>
      <c r="AE283" s="91"/>
      <c r="AF283" s="91"/>
      <c r="AG283" s="91"/>
      <c r="AH283" s="91"/>
      <c r="AI283" s="91"/>
      <c r="AJ283" s="91"/>
    </row>
    <row r="284" spans="23:36" x14ac:dyDescent="0.2">
      <c r="W284" s="91"/>
      <c r="X284" s="91"/>
      <c r="Y284" s="91"/>
      <c r="Z284" s="91"/>
      <c r="AA284" s="91"/>
      <c r="AB284" s="91"/>
      <c r="AC284" s="91"/>
      <c r="AD284" s="91"/>
      <c r="AE284" s="91"/>
      <c r="AF284" s="91"/>
      <c r="AG284" s="91"/>
      <c r="AH284" s="91"/>
      <c r="AI284" s="91"/>
      <c r="AJ284" s="91"/>
    </row>
    <row r="285" spans="23:36" x14ac:dyDescent="0.2">
      <c r="W285" s="91"/>
      <c r="X285" s="91"/>
      <c r="Y285" s="91"/>
      <c r="Z285" s="91"/>
      <c r="AA285" s="91"/>
      <c r="AB285" s="91"/>
      <c r="AC285" s="91"/>
      <c r="AD285" s="91"/>
      <c r="AE285" s="91"/>
      <c r="AF285" s="91"/>
      <c r="AG285" s="91"/>
      <c r="AH285" s="91"/>
      <c r="AI285" s="91"/>
      <c r="AJ285" s="91"/>
    </row>
  </sheetData>
  <mergeCells count="50">
    <mergeCell ref="B1:F1"/>
    <mergeCell ref="B6:C6"/>
    <mergeCell ref="B19:F19"/>
    <mergeCell ref="B20:C20"/>
    <mergeCell ref="C22:F22"/>
    <mergeCell ref="B69:C69"/>
    <mergeCell ref="C71:F71"/>
    <mergeCell ref="B105:F105"/>
    <mergeCell ref="C23:F23"/>
    <mergeCell ref="C24:F24"/>
    <mergeCell ref="C25:F25"/>
    <mergeCell ref="C26:F26"/>
    <mergeCell ref="C27:F27"/>
    <mergeCell ref="C28:F28"/>
    <mergeCell ref="C29:F29"/>
    <mergeCell ref="B68:F68"/>
    <mergeCell ref="C30:F30"/>
    <mergeCell ref="C31:F31"/>
    <mergeCell ref="C32:F32"/>
    <mergeCell ref="C33:F33"/>
    <mergeCell ref="C52:F52"/>
    <mergeCell ref="C34:F34"/>
    <mergeCell ref="C35:F35"/>
    <mergeCell ref="C36:F36"/>
    <mergeCell ref="C37:F37"/>
    <mergeCell ref="C38:F38"/>
    <mergeCell ref="C40:F40"/>
    <mergeCell ref="C63:F63"/>
    <mergeCell ref="C54:F54"/>
    <mergeCell ref="C55:F55"/>
    <mergeCell ref="C56:F56"/>
    <mergeCell ref="C57:F57"/>
    <mergeCell ref="C58:F58"/>
    <mergeCell ref="C59:F59"/>
    <mergeCell ref="C39:F39"/>
    <mergeCell ref="C46:F46"/>
    <mergeCell ref="C62:F62"/>
    <mergeCell ref="C60:F60"/>
    <mergeCell ref="C61:F61"/>
    <mergeCell ref="C53:F53"/>
    <mergeCell ref="C41:F41"/>
    <mergeCell ref="C42:F42"/>
    <mergeCell ref="C43:F43"/>
    <mergeCell ref="C44:F44"/>
    <mergeCell ref="C45:F45"/>
    <mergeCell ref="C47:F47"/>
    <mergeCell ref="C48:F48"/>
    <mergeCell ref="C49:F49"/>
    <mergeCell ref="C50:F50"/>
    <mergeCell ref="C51:F51"/>
  </mergeCells>
  <conditionalFormatting sqref="D6">
    <cfRule type="cellIs" dxfId="41" priority="26" stopIfTrue="1" operator="between">
      <formula>0</formula>
      <formula>G6 * 0.7</formula>
    </cfRule>
    <cfRule type="cellIs" dxfId="40" priority="27" stopIfTrue="1" operator="between">
      <formula>G6 * 0.7</formula>
      <formula>G6 * 0.9</formula>
    </cfRule>
    <cfRule type="cellIs" dxfId="39" priority="28" stopIfTrue="1" operator="between">
      <formula>G6 * 0.9</formula>
      <formula>G6</formula>
    </cfRule>
  </conditionalFormatting>
  <conditionalFormatting sqref="D69">
    <cfRule type="cellIs" dxfId="38" priority="23" stopIfTrue="1" operator="between">
      <formula>0</formula>
      <formula>G69 * 0.7</formula>
    </cfRule>
    <cfRule type="cellIs" dxfId="37" priority="24" stopIfTrue="1" operator="between">
      <formula>G69 * 0.7</formula>
      <formula>G69 * 0.9</formula>
    </cfRule>
    <cfRule type="cellIs" dxfId="36" priority="25" stopIfTrue="1" operator="between">
      <formula>G69 * 0.9</formula>
      <formula>G69</formula>
    </cfRule>
  </conditionalFormatting>
  <conditionalFormatting sqref="D20">
    <cfRule type="cellIs" dxfId="35" priority="20" stopIfTrue="1" operator="between">
      <formula>0</formula>
      <formula>G20 * 0.7</formula>
    </cfRule>
    <cfRule type="cellIs" dxfId="34" priority="21" stopIfTrue="1" operator="between">
      <formula>G20 * 0.7</formula>
      <formula>G20 * 0.9</formula>
    </cfRule>
    <cfRule type="cellIs" dxfId="33" priority="22" stopIfTrue="1" operator="between">
      <formula>G20 * 0.9</formula>
      <formula>G20</formula>
    </cfRule>
  </conditionalFormatting>
  <conditionalFormatting sqref="H23:H63">
    <cfRule type="cellIs" dxfId="32" priority="16" stopIfTrue="1" operator="equal">
      <formula>"na"</formula>
    </cfRule>
    <cfRule type="cellIs" dxfId="31" priority="17" stopIfTrue="1" operator="lessThanOrEqual">
      <formula>G23-2</formula>
    </cfRule>
    <cfRule type="cellIs" dxfId="30" priority="18" stopIfTrue="1" operator="equal">
      <formula>G23-1</formula>
    </cfRule>
    <cfRule type="cellIs" dxfId="29" priority="19" stopIfTrue="1" operator="greaterThanOrEqual">
      <formula>G23</formula>
    </cfRule>
  </conditionalFormatting>
  <conditionalFormatting sqref="H73:H98">
    <cfRule type="cellIs" dxfId="28" priority="13" stopIfTrue="1" operator="lessThanOrEqual">
      <formula>G73-2</formula>
    </cfRule>
    <cfRule type="cellIs" dxfId="27" priority="14" stopIfTrue="1" operator="equal">
      <formula>G73-1</formula>
    </cfRule>
    <cfRule type="cellIs" dxfId="26" priority="15" stopIfTrue="1" operator="greaterThanOrEqual">
      <formula>G73</formula>
    </cfRule>
  </conditionalFormatting>
  <conditionalFormatting sqref="H73:J98">
    <cfRule type="uniqueValues" dxfId="25" priority="29"/>
  </conditionalFormatting>
  <conditionalFormatting sqref="H73:H98">
    <cfRule type="cellIs" dxfId="24" priority="5" stopIfTrue="1" operator="equal">
      <formula>"na"</formula>
    </cfRule>
    <cfRule type="cellIs" dxfId="23" priority="6" stopIfTrue="1" operator="lessThanOrEqual">
      <formula>G73-2</formula>
    </cfRule>
    <cfRule type="cellIs" dxfId="22" priority="7" stopIfTrue="1" operator="equal">
      <formula>G73-1</formula>
    </cfRule>
    <cfRule type="cellIs" dxfId="21" priority="8" stopIfTrue="1" operator="greaterThanOrEqual">
      <formula>G73</formula>
    </cfRule>
  </conditionalFormatting>
  <pageMargins left="0.25" right="0.25" top="0.75" bottom="0.75" header="0.3" footer="0.3"/>
  <pageSetup paperSize="9" scale="75" orientation="portrait" r:id="rId1"/>
  <headerFooter>
    <oddHeader>&amp;L&amp;"Arial"&amp;8&amp;K000000INTERNAL&amp;1#</oddHeader>
  </headerFooter>
  <rowBreaks count="2" manualBreakCount="2">
    <brk id="18" max="16383" man="1"/>
    <brk id="67" max="16383" man="1"/>
  </rowBreaks>
  <ignoredErrors>
    <ignoredError sqref="B23:B26" twoDigitTextYea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93"/>
  <sheetViews>
    <sheetView zoomScaleNormal="100" workbookViewId="0"/>
  </sheetViews>
  <sheetFormatPr baseColWidth="10" defaultColWidth="11.28515625" defaultRowHeight="12.75" x14ac:dyDescent="0.2"/>
  <cols>
    <col min="1" max="1" width="1.7109375" style="55" customWidth="1"/>
    <col min="2" max="2" width="10.85546875" style="89" customWidth="1"/>
    <col min="3" max="3" width="17.140625" style="89" customWidth="1"/>
    <col min="4" max="5" width="9" style="89" customWidth="1"/>
    <col min="6" max="6" width="40.7109375" style="89" customWidth="1"/>
    <col min="7" max="8" width="10.85546875" style="89" customWidth="1"/>
    <col min="9" max="9" width="1.7109375" style="84" customWidth="1"/>
    <col min="10" max="11" width="8.28515625" style="6" customWidth="1"/>
    <col min="12" max="12" width="9.5703125" style="6" customWidth="1"/>
    <col min="13" max="13" width="14.5703125" style="91" customWidth="1"/>
    <col min="14" max="14" width="11.28515625" style="6"/>
    <col min="15" max="18" width="11.28515625" style="91"/>
    <col min="19" max="22" width="11.28515625" style="114"/>
    <col min="23" max="16384" width="11.28515625" style="89"/>
  </cols>
  <sheetData>
    <row r="1" spans="1:40" s="78" customFormat="1" ht="60" customHeight="1" x14ac:dyDescent="0.2">
      <c r="A1" s="61"/>
      <c r="B1" s="458" t="s">
        <v>1332</v>
      </c>
      <c r="C1" s="457"/>
      <c r="D1" s="457"/>
      <c r="E1" s="457"/>
      <c r="F1" s="457"/>
      <c r="I1" s="79"/>
      <c r="J1" s="80"/>
      <c r="K1" s="80"/>
      <c r="L1" s="80"/>
      <c r="M1" s="80"/>
      <c r="N1" s="80"/>
      <c r="O1" s="80"/>
      <c r="P1" s="80"/>
      <c r="Q1" s="80"/>
      <c r="R1" s="80"/>
      <c r="S1" s="94"/>
      <c r="T1" s="94"/>
      <c r="U1" s="94"/>
      <c r="V1" s="94"/>
    </row>
    <row r="2" spans="1:40" s="65" customFormat="1" ht="20.100000000000001" customHeight="1" x14ac:dyDescent="0.2">
      <c r="B2" s="81"/>
      <c r="C2" s="82"/>
      <c r="I2" s="83"/>
      <c r="J2" s="83"/>
      <c r="K2" s="83"/>
      <c r="L2" s="83"/>
      <c r="M2" s="83" t="s">
        <v>781</v>
      </c>
      <c r="N2" s="83"/>
      <c r="O2" s="83"/>
      <c r="P2" s="83"/>
      <c r="Q2" s="83"/>
      <c r="R2" s="83"/>
      <c r="S2" s="229"/>
      <c r="T2" s="229"/>
      <c r="U2" s="229"/>
      <c r="V2" s="229"/>
    </row>
    <row r="3" spans="1:40" s="65" customFormat="1" ht="18" customHeight="1" x14ac:dyDescent="0.2">
      <c r="B3" s="238" t="s">
        <v>723</v>
      </c>
      <c r="C3" s="239">
        <v>0</v>
      </c>
      <c r="D3" s="240"/>
      <c r="E3" s="240"/>
      <c r="F3" s="240"/>
      <c r="G3" s="240"/>
      <c r="H3" s="241"/>
      <c r="I3" s="83"/>
      <c r="J3" s="83"/>
      <c r="K3" s="83"/>
      <c r="L3" s="83"/>
      <c r="M3" s="83"/>
      <c r="N3" s="83"/>
      <c r="O3" s="83"/>
      <c r="P3" s="83"/>
      <c r="Q3" s="83"/>
      <c r="R3" s="83"/>
      <c r="S3" s="229"/>
      <c r="T3" s="229"/>
      <c r="U3" s="229"/>
      <c r="V3" s="229"/>
    </row>
    <row r="4" spans="1:40" s="65" customFormat="1" ht="18" customHeight="1" x14ac:dyDescent="0.2">
      <c r="B4" s="238" t="s">
        <v>724</v>
      </c>
      <c r="C4" s="239">
        <v>0</v>
      </c>
      <c r="D4" s="240"/>
      <c r="E4" s="240"/>
      <c r="F4" s="240"/>
      <c r="G4" s="240"/>
      <c r="H4" s="241"/>
      <c r="I4" s="83"/>
      <c r="J4" s="83"/>
      <c r="K4" s="83"/>
      <c r="L4" s="83"/>
      <c r="M4" s="83"/>
      <c r="N4" s="83"/>
      <c r="O4" s="83"/>
      <c r="P4" s="83"/>
      <c r="Q4" s="83"/>
      <c r="R4" s="83"/>
      <c r="S4" s="229"/>
      <c r="T4" s="229"/>
      <c r="U4" s="229"/>
      <c r="V4" s="229"/>
    </row>
    <row r="5" spans="1:40" s="87" customFormat="1" ht="18" customHeight="1" x14ac:dyDescent="0.25">
      <c r="A5" s="55"/>
      <c r="B5" s="239" t="s">
        <v>725</v>
      </c>
      <c r="C5" s="242">
        <v>43831</v>
      </c>
      <c r="D5" s="243"/>
      <c r="E5" s="243"/>
      <c r="F5" s="243"/>
      <c r="G5" s="125"/>
      <c r="H5" s="244"/>
      <c r="I5" s="84"/>
      <c r="J5" s="85"/>
      <c r="K5" s="85"/>
      <c r="L5" s="85"/>
      <c r="M5" s="86"/>
      <c r="N5" s="85"/>
      <c r="O5" s="86"/>
      <c r="P5" s="86"/>
      <c r="Q5" s="86"/>
      <c r="R5" s="86"/>
      <c r="S5" s="390"/>
      <c r="T5" s="390"/>
      <c r="U5" s="390"/>
      <c r="V5" s="390"/>
    </row>
    <row r="6" spans="1:40" s="87" customFormat="1" ht="30.75" customHeight="1" x14ac:dyDescent="0.25">
      <c r="A6" s="55"/>
      <c r="B6" s="451" t="s">
        <v>726</v>
      </c>
      <c r="C6" s="452"/>
      <c r="D6" s="245">
        <f>J109</f>
        <v>3</v>
      </c>
      <c r="E6" s="246"/>
      <c r="F6" s="247" t="s">
        <v>61</v>
      </c>
      <c r="G6" s="245">
        <f>G109</f>
        <v>3</v>
      </c>
      <c r="H6" s="248"/>
      <c r="I6" s="84"/>
      <c r="J6" s="85"/>
      <c r="K6" s="85"/>
      <c r="L6" s="85"/>
      <c r="M6" s="86"/>
      <c r="N6" s="85"/>
      <c r="O6" s="86"/>
      <c r="P6" s="86"/>
      <c r="Q6" s="86"/>
      <c r="R6" s="86"/>
      <c r="S6" s="390"/>
      <c r="T6" s="390"/>
      <c r="U6" s="390"/>
      <c r="V6" s="390"/>
    </row>
    <row r="7" spans="1:40" ht="30.75" customHeight="1" x14ac:dyDescent="0.2">
      <c r="B7" s="88" t="s">
        <v>727</v>
      </c>
      <c r="H7" s="90"/>
    </row>
    <row r="8" spans="1:40" ht="155.25" customHeight="1" x14ac:dyDescent="0.2">
      <c r="B8" s="88"/>
      <c r="H8" s="90"/>
    </row>
    <row r="9" spans="1:40" ht="126.75" customHeight="1" x14ac:dyDescent="0.2">
      <c r="B9" s="88"/>
      <c r="H9" s="90"/>
    </row>
    <row r="10" spans="1:40" ht="28.5" customHeight="1" x14ac:dyDescent="0.2">
      <c r="B10" s="249"/>
      <c r="C10" s="250"/>
      <c r="D10" s="250"/>
      <c r="E10" s="250"/>
      <c r="F10" s="250"/>
      <c r="G10" s="250"/>
      <c r="H10" s="251"/>
    </row>
    <row r="11" spans="1:40" ht="20.100000000000001" customHeight="1" x14ac:dyDescent="0.2">
      <c r="B11" s="92"/>
    </row>
    <row r="12" spans="1:40" ht="20.100000000000001" customHeight="1" x14ac:dyDescent="0.2">
      <c r="B12" s="93"/>
    </row>
    <row r="13" spans="1:40" s="78" customFormat="1" ht="60" customHeight="1" x14ac:dyDescent="0.2">
      <c r="A13" s="61"/>
      <c r="B13" s="456" t="s">
        <v>729</v>
      </c>
      <c r="C13" s="457"/>
      <c r="D13" s="457"/>
      <c r="E13" s="457"/>
      <c r="F13" s="457"/>
      <c r="I13" s="79"/>
      <c r="J13" s="80"/>
      <c r="K13" s="80"/>
      <c r="L13" s="80"/>
      <c r="M13" s="80"/>
      <c r="N13" s="80"/>
      <c r="O13" s="80"/>
      <c r="P13" s="80"/>
      <c r="Q13" s="80"/>
      <c r="R13" s="80"/>
      <c r="S13" s="94"/>
      <c r="T13" s="94"/>
      <c r="U13" s="94"/>
      <c r="V13" s="94"/>
      <c r="W13" s="80"/>
      <c r="X13" s="80"/>
      <c r="Y13" s="80"/>
      <c r="Z13" s="80"/>
      <c r="AA13" s="80"/>
      <c r="AB13" s="80"/>
      <c r="AC13" s="80"/>
      <c r="AD13" s="80"/>
      <c r="AE13" s="80"/>
      <c r="AF13" s="80"/>
      <c r="AG13" s="80"/>
      <c r="AH13" s="80"/>
      <c r="AI13" s="80"/>
      <c r="AJ13" s="80"/>
      <c r="AK13" s="80"/>
      <c r="AL13" s="80"/>
      <c r="AM13" s="80"/>
      <c r="AN13" s="80"/>
    </row>
    <row r="14" spans="1:40" ht="33" customHeight="1" x14ac:dyDescent="0.2">
      <c r="B14" s="451" t="s">
        <v>726</v>
      </c>
      <c r="C14" s="452"/>
      <c r="D14" s="252">
        <f>J72</f>
        <v>3</v>
      </c>
      <c r="E14" s="246"/>
      <c r="F14" s="247" t="s">
        <v>61</v>
      </c>
      <c r="G14" s="245">
        <f>G72</f>
        <v>3</v>
      </c>
      <c r="H14" s="248"/>
      <c r="J14" s="95"/>
      <c r="K14" s="95"/>
      <c r="L14" s="95"/>
      <c r="M14" s="96"/>
      <c r="N14" s="95"/>
      <c r="O14" s="96"/>
      <c r="P14" s="96"/>
      <c r="Q14" s="96"/>
      <c r="R14" s="96"/>
      <c r="S14" s="97"/>
      <c r="T14" s="97"/>
      <c r="U14" s="97"/>
      <c r="V14" s="97"/>
      <c r="W14" s="96"/>
      <c r="X14" s="96"/>
      <c r="Y14" s="96"/>
      <c r="Z14" s="91"/>
      <c r="AA14" s="91"/>
      <c r="AB14" s="91"/>
      <c r="AC14" s="91"/>
      <c r="AD14" s="91"/>
      <c r="AE14" s="91"/>
      <c r="AF14" s="91"/>
      <c r="AG14" s="91"/>
      <c r="AH14" s="91"/>
      <c r="AI14" s="91"/>
      <c r="AJ14" s="91"/>
      <c r="AK14" s="91"/>
      <c r="AL14" s="91"/>
      <c r="AM14" s="91"/>
      <c r="AN14" s="91"/>
    </row>
    <row r="15" spans="1:40" ht="20.100000000000001" customHeight="1" x14ac:dyDescent="0.2">
      <c r="B15" s="92" t="s">
        <v>730</v>
      </c>
      <c r="J15" s="95"/>
      <c r="K15" s="95"/>
      <c r="L15" s="95"/>
      <c r="M15" s="96"/>
      <c r="N15" s="95"/>
      <c r="O15" s="96"/>
      <c r="P15" s="96"/>
      <c r="Q15" s="96"/>
      <c r="R15" s="96"/>
      <c r="S15" s="97"/>
      <c r="T15" s="97"/>
      <c r="U15" s="97"/>
      <c r="V15" s="97"/>
      <c r="W15" s="96"/>
      <c r="X15" s="96"/>
      <c r="Y15" s="96"/>
      <c r="Z15" s="91"/>
      <c r="AA15" s="91"/>
      <c r="AB15" s="91"/>
      <c r="AC15" s="91"/>
      <c r="AD15" s="91"/>
      <c r="AE15" s="91"/>
      <c r="AF15" s="91"/>
      <c r="AG15" s="91"/>
      <c r="AH15" s="91"/>
      <c r="AI15" s="91"/>
      <c r="AJ15" s="91"/>
      <c r="AK15" s="91"/>
      <c r="AL15" s="91"/>
      <c r="AM15" s="91"/>
      <c r="AN15" s="91"/>
    </row>
    <row r="16" spans="1:40" s="87" customFormat="1" ht="28.5" customHeight="1" x14ac:dyDescent="0.25">
      <c r="A16" s="60"/>
      <c r="B16" s="253" t="s">
        <v>731</v>
      </c>
      <c r="C16" s="453" t="s">
        <v>732</v>
      </c>
      <c r="D16" s="453"/>
      <c r="E16" s="453"/>
      <c r="F16" s="453"/>
      <c r="G16" s="254" t="s">
        <v>733</v>
      </c>
      <c r="H16" s="255" t="s">
        <v>734</v>
      </c>
      <c r="I16" s="98"/>
      <c r="J16" s="99" t="s">
        <v>60</v>
      </c>
      <c r="K16" s="99"/>
      <c r="L16" s="99"/>
      <c r="M16" s="100" t="s">
        <v>735</v>
      </c>
      <c r="N16" s="100" t="s">
        <v>736</v>
      </c>
      <c r="O16" s="101"/>
      <c r="P16" s="101"/>
      <c r="Q16" s="101"/>
      <c r="R16" s="101"/>
      <c r="S16" s="391"/>
      <c r="T16" s="391"/>
      <c r="U16" s="391"/>
      <c r="V16" s="391"/>
      <c r="W16" s="102"/>
      <c r="X16" s="102"/>
      <c r="Y16" s="102"/>
      <c r="Z16" s="86"/>
      <c r="AA16" s="86"/>
      <c r="AB16" s="86"/>
      <c r="AC16" s="86"/>
      <c r="AD16" s="86"/>
      <c r="AE16" s="86"/>
      <c r="AF16" s="86"/>
      <c r="AG16" s="86"/>
      <c r="AH16" s="86"/>
      <c r="AI16" s="86"/>
      <c r="AJ16" s="86"/>
      <c r="AK16" s="86"/>
      <c r="AL16" s="86"/>
      <c r="AM16" s="86"/>
      <c r="AN16" s="86"/>
    </row>
    <row r="17" spans="1:40" ht="15" x14ac:dyDescent="0.25">
      <c r="B17" s="197" t="s">
        <v>135</v>
      </c>
      <c r="C17" s="103" t="s">
        <v>400</v>
      </c>
      <c r="D17" s="104"/>
      <c r="E17" s="104"/>
      <c r="F17" s="104"/>
      <c r="G17" s="105">
        <f t="shared" ref="G17:G71" si="0">IF(H17="na","na",3)</f>
        <v>3</v>
      </c>
      <c r="H17" s="106" t="str">
        <f>IF(ISBLANK(VLOOKUP(B17,'Information Security'!$C$3:$E$241,3,FALSE)),"",VLOOKUP(B17,'Information Security'!$C$3:$E$241,3,FALSE))</f>
        <v/>
      </c>
      <c r="J17" s="95" t="str">
        <f t="shared" ref="J17:J71" si="1">IF(H17="na","",IF(H17="","",IF((H17)&gt;G17,G17,(H17))))</f>
        <v/>
      </c>
      <c r="K17" s="403"/>
      <c r="L17" s="107"/>
      <c r="M17" s="108"/>
      <c r="N17" s="108"/>
      <c r="O17" s="109"/>
      <c r="P17" s="109"/>
      <c r="Q17" s="109"/>
      <c r="R17" s="109"/>
      <c r="S17" s="97"/>
      <c r="T17" s="97"/>
      <c r="U17" s="97"/>
      <c r="V17" s="97"/>
      <c r="W17" s="96"/>
      <c r="X17" s="96"/>
      <c r="Y17" s="96"/>
      <c r="Z17" s="91"/>
      <c r="AA17" s="91"/>
      <c r="AB17" s="91"/>
      <c r="AC17" s="91"/>
      <c r="AD17" s="91"/>
      <c r="AE17" s="91"/>
      <c r="AF17" s="91"/>
      <c r="AG17" s="91"/>
      <c r="AH17" s="91"/>
      <c r="AI17" s="91"/>
      <c r="AJ17" s="91"/>
      <c r="AK17" s="91"/>
      <c r="AL17" s="91"/>
      <c r="AM17" s="91"/>
      <c r="AN17" s="91"/>
    </row>
    <row r="18" spans="1:40" ht="15" x14ac:dyDescent="0.25">
      <c r="B18" s="197" t="s">
        <v>180</v>
      </c>
      <c r="C18" s="103" t="s">
        <v>179</v>
      </c>
      <c r="D18" s="110"/>
      <c r="E18" s="110"/>
      <c r="F18" s="110"/>
      <c r="G18" s="105">
        <f t="shared" si="0"/>
        <v>3</v>
      </c>
      <c r="H18" s="106" t="str">
        <f>IF(ISBLANK(VLOOKUP(B18,'Information Security'!$C$3:$E$241,3,FALSE)),"",VLOOKUP(B18,'Information Security'!$C$3:$E$241,3,FALSE))</f>
        <v/>
      </c>
      <c r="J18" s="95" t="str">
        <f t="shared" si="1"/>
        <v/>
      </c>
      <c r="K18" s="403"/>
      <c r="L18" s="107"/>
      <c r="M18" s="108"/>
      <c r="N18" s="108"/>
      <c r="O18" s="109"/>
      <c r="P18" s="109"/>
      <c r="Q18" s="109"/>
      <c r="R18" s="109"/>
      <c r="S18" s="97"/>
      <c r="T18" s="97"/>
      <c r="U18" s="97"/>
      <c r="V18" s="97"/>
      <c r="W18" s="96"/>
      <c r="X18" s="96"/>
      <c r="Y18" s="96"/>
      <c r="Z18" s="91"/>
      <c r="AA18" s="91"/>
      <c r="AB18" s="91"/>
      <c r="AC18" s="91"/>
      <c r="AD18" s="91"/>
      <c r="AE18" s="91"/>
      <c r="AF18" s="91"/>
      <c r="AG18" s="91"/>
      <c r="AH18" s="91"/>
      <c r="AI18" s="91"/>
      <c r="AJ18" s="91"/>
      <c r="AK18" s="91"/>
      <c r="AL18" s="91"/>
      <c r="AM18" s="91"/>
      <c r="AN18" s="91"/>
    </row>
    <row r="19" spans="1:40" ht="15" x14ac:dyDescent="0.25">
      <c r="B19" s="197" t="s">
        <v>404</v>
      </c>
      <c r="C19" s="103" t="s">
        <v>403</v>
      </c>
      <c r="D19" s="110"/>
      <c r="E19" s="110"/>
      <c r="F19" s="110"/>
      <c r="G19" s="105">
        <f t="shared" si="0"/>
        <v>3</v>
      </c>
      <c r="H19" s="106" t="str">
        <f>IF(ISBLANK(VLOOKUP(B19,'Information Security'!$C$3:$E$241,3,FALSE)),"",VLOOKUP(B19,'Information Security'!$C$3:$E$241,3,FALSE))</f>
        <v/>
      </c>
      <c r="J19" s="95" t="str">
        <f t="shared" si="1"/>
        <v/>
      </c>
      <c r="K19" s="403"/>
      <c r="L19" s="107"/>
      <c r="M19" s="107">
        <f>SUM($G$17:$G$19)/COUNT($G$17:$G$19)</f>
        <v>3</v>
      </c>
      <c r="N19" s="107" t="str">
        <f>IF(COUNT($H$17:$H$19)=0,"na",SUM($H$17:$H$19)/COUNT($H$17:$H$19))</f>
        <v>na</v>
      </c>
      <c r="O19" s="109" t="s">
        <v>782</v>
      </c>
      <c r="P19" s="109"/>
      <c r="Q19" s="109"/>
      <c r="R19" s="109"/>
      <c r="S19" s="97"/>
      <c r="T19" s="97"/>
      <c r="U19" s="97"/>
      <c r="V19" s="97"/>
      <c r="W19" s="96"/>
      <c r="X19" s="96"/>
      <c r="Y19" s="96"/>
      <c r="Z19" s="91"/>
      <c r="AA19" s="91"/>
      <c r="AB19" s="91"/>
      <c r="AC19" s="91"/>
      <c r="AD19" s="91"/>
      <c r="AE19" s="91"/>
      <c r="AF19" s="91"/>
      <c r="AG19" s="91"/>
      <c r="AH19" s="91"/>
      <c r="AI19" s="91"/>
      <c r="AJ19" s="91"/>
      <c r="AK19" s="91"/>
      <c r="AL19" s="91"/>
      <c r="AM19" s="91"/>
      <c r="AN19" s="91"/>
    </row>
    <row r="20" spans="1:40" ht="15" x14ac:dyDescent="0.25">
      <c r="B20" s="197" t="s">
        <v>127</v>
      </c>
      <c r="C20" s="103" t="s">
        <v>410</v>
      </c>
      <c r="D20" s="111"/>
      <c r="E20" s="111"/>
      <c r="F20" s="111"/>
      <c r="G20" s="105">
        <f t="shared" si="0"/>
        <v>3</v>
      </c>
      <c r="H20" s="106" t="str">
        <f>IF(ISBLANK(VLOOKUP(B20,'Information Security'!$C$3:$E$241,3,FALSE)),"",VLOOKUP(B20,'Information Security'!$C$3:$E$241,3,FALSE))</f>
        <v/>
      </c>
      <c r="J20" s="95" t="str">
        <f t="shared" si="1"/>
        <v/>
      </c>
      <c r="K20" s="107"/>
      <c r="L20" s="107"/>
      <c r="M20" s="107">
        <f>G20</f>
        <v>3</v>
      </c>
      <c r="N20" s="394" t="str">
        <f>H20</f>
        <v/>
      </c>
      <c r="O20" s="112" t="s">
        <v>783</v>
      </c>
      <c r="P20" s="109"/>
      <c r="Q20" s="109"/>
      <c r="R20" s="109"/>
      <c r="S20" s="97"/>
      <c r="T20" s="97"/>
      <c r="U20" s="97"/>
      <c r="V20" s="97"/>
      <c r="W20" s="96"/>
      <c r="X20" s="96"/>
      <c r="Y20" s="96"/>
      <c r="Z20" s="91"/>
      <c r="AA20" s="91"/>
      <c r="AB20" s="91"/>
      <c r="AC20" s="91"/>
      <c r="AD20" s="91"/>
      <c r="AE20" s="91"/>
      <c r="AF20" s="91"/>
      <c r="AG20" s="91"/>
      <c r="AH20" s="91"/>
      <c r="AI20" s="91"/>
      <c r="AJ20" s="91"/>
      <c r="AK20" s="91"/>
      <c r="AL20" s="91"/>
      <c r="AM20" s="91"/>
      <c r="AN20" s="91"/>
    </row>
    <row r="21" spans="1:40" ht="15" x14ac:dyDescent="0.25">
      <c r="B21" s="197" t="s">
        <v>141</v>
      </c>
      <c r="C21" s="103" t="s">
        <v>413</v>
      </c>
      <c r="D21" s="111"/>
      <c r="E21" s="111"/>
      <c r="F21" s="111"/>
      <c r="G21" s="105">
        <f t="shared" si="0"/>
        <v>3</v>
      </c>
      <c r="H21" s="106" t="str">
        <f>IF(ISBLANK(VLOOKUP(B21,'Information Security'!$C$3:$E$241,3,FALSE)),"",VLOOKUP(B21,'Information Security'!$C$3:$E$241,3,FALSE))</f>
        <v/>
      </c>
      <c r="J21" s="95" t="str">
        <f t="shared" si="1"/>
        <v/>
      </c>
      <c r="K21" s="107"/>
      <c r="L21" s="107"/>
      <c r="M21" s="107">
        <f>SUM($G$21:$G$25)/COUNT($G$21:$G$25)</f>
        <v>3</v>
      </c>
      <c r="N21" s="107" t="str">
        <f>IF(COUNT($H$21:$H$25)=0,"na",SUM($H$21:$H$25)/COUNT($H$21:$H$25))</f>
        <v>na</v>
      </c>
      <c r="O21" s="112" t="s">
        <v>784</v>
      </c>
      <c r="P21" s="109"/>
      <c r="Q21" s="109"/>
      <c r="R21" s="109"/>
      <c r="S21" s="97"/>
      <c r="T21" s="97"/>
      <c r="U21" s="97"/>
      <c r="V21" s="97"/>
      <c r="W21" s="96"/>
      <c r="X21" s="96"/>
      <c r="Y21" s="96"/>
      <c r="Z21" s="91"/>
      <c r="AA21" s="91"/>
      <c r="AB21" s="91"/>
      <c r="AC21" s="91"/>
      <c r="AD21" s="91"/>
      <c r="AE21" s="91"/>
      <c r="AF21" s="91"/>
      <c r="AG21" s="91"/>
      <c r="AH21" s="91"/>
      <c r="AI21" s="91"/>
      <c r="AJ21" s="91"/>
      <c r="AK21" s="91"/>
      <c r="AL21" s="91"/>
      <c r="AM21" s="91"/>
      <c r="AN21" s="91"/>
    </row>
    <row r="22" spans="1:40" ht="15" x14ac:dyDescent="0.25">
      <c r="B22" s="197" t="s">
        <v>148</v>
      </c>
      <c r="C22" s="103" t="s">
        <v>415</v>
      </c>
      <c r="D22" s="111"/>
      <c r="E22" s="111"/>
      <c r="F22" s="111"/>
      <c r="G22" s="105">
        <f t="shared" si="0"/>
        <v>3</v>
      </c>
      <c r="H22" s="106" t="str">
        <f>IF(ISBLANK(VLOOKUP(B22,'Information Security'!$C$3:$E$241,3,FALSE)),"",VLOOKUP(B22,'Information Security'!$C$3:$E$241,3,FALSE))</f>
        <v/>
      </c>
      <c r="J22" s="95" t="str">
        <f t="shared" si="1"/>
        <v/>
      </c>
      <c r="K22" s="107"/>
      <c r="L22" s="107"/>
      <c r="M22" s="107">
        <f>SUM($G$26:$G$28)/COUNT($G$26:$G$28)</f>
        <v>3</v>
      </c>
      <c r="N22" s="107" t="str">
        <f>IF(COUNT($H$26:$H$28)=0,"na",SUM($H$26:$H$28)/COUNT($H$26:$H$28))</f>
        <v>na</v>
      </c>
      <c r="O22" s="112" t="s">
        <v>785</v>
      </c>
      <c r="P22" s="109"/>
      <c r="Q22" s="109"/>
      <c r="R22" s="109"/>
      <c r="S22" s="97"/>
      <c r="T22" s="97"/>
      <c r="U22" s="97"/>
      <c r="V22" s="97"/>
      <c r="W22" s="96"/>
      <c r="X22" s="96"/>
      <c r="Y22" s="96"/>
      <c r="Z22" s="91"/>
      <c r="AA22" s="91"/>
      <c r="AB22" s="91"/>
      <c r="AC22" s="91"/>
      <c r="AD22" s="91"/>
      <c r="AE22" s="91"/>
      <c r="AF22" s="91"/>
      <c r="AG22" s="91"/>
      <c r="AH22" s="91"/>
      <c r="AI22" s="91"/>
      <c r="AJ22" s="91"/>
      <c r="AK22" s="91"/>
      <c r="AL22" s="91"/>
      <c r="AM22" s="91"/>
      <c r="AN22" s="91"/>
    </row>
    <row r="23" spans="1:40" ht="15" x14ac:dyDescent="0.25">
      <c r="B23" s="197" t="s">
        <v>251</v>
      </c>
      <c r="C23" s="103" t="s">
        <v>417</v>
      </c>
      <c r="D23" s="111"/>
      <c r="E23" s="111"/>
      <c r="F23" s="111"/>
      <c r="G23" s="105">
        <f t="shared" si="0"/>
        <v>3</v>
      </c>
      <c r="H23" s="106" t="str">
        <f>IF(ISBLANK(VLOOKUP(B23,'Information Security'!$C$3:$E$241,3,FALSE)),"",VLOOKUP(B23,'Information Security'!$C$3:$E$241,3,FALSE))</f>
        <v/>
      </c>
      <c r="J23" s="95" t="str">
        <f t="shared" si="1"/>
        <v/>
      </c>
      <c r="K23" s="107"/>
      <c r="L23" s="107"/>
      <c r="M23" s="107">
        <f>SUM($G$29:$G$32)/COUNT($G$29:$G$32)</f>
        <v>3</v>
      </c>
      <c r="N23" s="107" t="str">
        <f>IF(COUNT($H$29:$H$32)=0,"na",SUM($H$29:$H$32)/COUNT($H$29:$H$32))</f>
        <v>na</v>
      </c>
      <c r="O23" s="112" t="s">
        <v>786</v>
      </c>
      <c r="P23" s="109"/>
      <c r="Q23" s="109"/>
      <c r="R23" s="109"/>
      <c r="S23" s="97"/>
      <c r="T23" s="97"/>
      <c r="U23" s="97"/>
      <c r="V23" s="97"/>
      <c r="W23" s="96"/>
      <c r="X23" s="96"/>
      <c r="Y23" s="96"/>
      <c r="Z23" s="91"/>
      <c r="AA23" s="91"/>
      <c r="AB23" s="91"/>
      <c r="AC23" s="91"/>
      <c r="AD23" s="91"/>
      <c r="AE23" s="91"/>
      <c r="AF23" s="91"/>
      <c r="AG23" s="91"/>
      <c r="AH23" s="91"/>
      <c r="AI23" s="91"/>
      <c r="AJ23" s="91"/>
      <c r="AK23" s="91"/>
      <c r="AL23" s="91"/>
      <c r="AM23" s="91"/>
      <c r="AN23" s="91"/>
    </row>
    <row r="24" spans="1:40" ht="15" x14ac:dyDescent="0.25">
      <c r="B24" s="197" t="s">
        <v>220</v>
      </c>
      <c r="C24" s="103" t="s">
        <v>787</v>
      </c>
      <c r="D24" s="111"/>
      <c r="E24" s="111"/>
      <c r="F24" s="111"/>
      <c r="G24" s="105">
        <f t="shared" ref="G24" si="2">IF(H24="na","na",3)</f>
        <v>3</v>
      </c>
      <c r="H24" s="106" t="str">
        <f>IF(ISBLANK(VLOOKUP(B24,'Information Security'!$C$3:$E$241,3,FALSE)),"",VLOOKUP(B24,'Information Security'!$C$3:$E$241,3,FALSE))</f>
        <v/>
      </c>
      <c r="J24" s="95" t="str">
        <f t="shared" si="1"/>
        <v/>
      </c>
      <c r="K24" s="107"/>
      <c r="L24" s="107"/>
      <c r="M24" s="107">
        <f>SUM($G$33:$G$39)/COUNT($G$33:$G$39)</f>
        <v>3</v>
      </c>
      <c r="N24" s="107" t="str">
        <f>IF(COUNT($H$33:$H$39)=0,"na",SUM($H$33:$H$39)/COUNT($H$33:$H$39))</f>
        <v>na</v>
      </c>
      <c r="O24" s="112" t="s">
        <v>788</v>
      </c>
      <c r="P24" s="109"/>
      <c r="Q24" s="109"/>
      <c r="R24" s="109"/>
      <c r="S24" s="97"/>
      <c r="T24" s="97"/>
      <c r="U24" s="97"/>
      <c r="V24" s="97"/>
      <c r="W24" s="96"/>
      <c r="X24" s="96"/>
      <c r="Y24" s="96"/>
      <c r="Z24" s="91"/>
      <c r="AA24" s="91"/>
      <c r="AB24" s="91"/>
      <c r="AC24" s="91"/>
      <c r="AD24" s="91"/>
      <c r="AE24" s="91"/>
      <c r="AF24" s="91"/>
      <c r="AG24" s="91"/>
      <c r="AH24" s="91"/>
      <c r="AI24" s="91"/>
      <c r="AJ24" s="91"/>
      <c r="AK24" s="91"/>
      <c r="AL24" s="91"/>
      <c r="AM24" s="91"/>
      <c r="AN24" s="91"/>
    </row>
    <row r="25" spans="1:40" ht="15" x14ac:dyDescent="0.25">
      <c r="B25" s="197" t="s">
        <v>154</v>
      </c>
      <c r="C25" s="103" t="s">
        <v>419</v>
      </c>
      <c r="D25" s="111"/>
      <c r="E25" s="111"/>
      <c r="F25" s="111"/>
      <c r="G25" s="105">
        <f t="shared" si="0"/>
        <v>3</v>
      </c>
      <c r="H25" s="106" t="str">
        <f>IF(ISBLANK(VLOOKUP(B25,'Information Security'!$C$3:$E$241,3,FALSE)),"",VLOOKUP(B25,'Information Security'!$C$3:$E$241,3,FALSE))</f>
        <v/>
      </c>
      <c r="J25" s="95" t="str">
        <f t="shared" si="1"/>
        <v/>
      </c>
      <c r="K25" s="107"/>
      <c r="L25" s="107"/>
      <c r="M25" s="107">
        <f>G40</f>
        <v>3</v>
      </c>
      <c r="N25" s="394" t="str">
        <f>H40</f>
        <v/>
      </c>
      <c r="O25" s="112" t="s">
        <v>789</v>
      </c>
      <c r="P25" s="109"/>
      <c r="Q25" s="109"/>
      <c r="R25" s="109"/>
      <c r="S25" s="97"/>
      <c r="T25" s="97"/>
      <c r="U25" s="97"/>
      <c r="V25" s="97"/>
      <c r="W25" s="96"/>
      <c r="X25" s="96"/>
      <c r="Y25" s="96"/>
      <c r="Z25" s="91"/>
      <c r="AA25" s="91"/>
      <c r="AB25" s="91"/>
      <c r="AC25" s="91"/>
      <c r="AD25" s="91"/>
      <c r="AE25" s="91"/>
      <c r="AF25" s="91"/>
      <c r="AG25" s="91"/>
      <c r="AH25" s="91"/>
      <c r="AI25" s="91"/>
      <c r="AJ25" s="91"/>
      <c r="AK25" s="91"/>
      <c r="AL25" s="91"/>
      <c r="AM25" s="91"/>
      <c r="AN25" s="91"/>
    </row>
    <row r="26" spans="1:40" ht="15" x14ac:dyDescent="0.25">
      <c r="B26" s="197" t="s">
        <v>210</v>
      </c>
      <c r="C26" s="103" t="s">
        <v>790</v>
      </c>
      <c r="D26" s="111"/>
      <c r="E26" s="111"/>
      <c r="F26" s="111"/>
      <c r="G26" s="105">
        <f t="shared" si="0"/>
        <v>3</v>
      </c>
      <c r="H26" s="106" t="str">
        <f>IF(ISBLANK(VLOOKUP(B26,'Information Security'!$C$3:$E$241,3,FALSE)),"",VLOOKUP(B26,'Information Security'!$C$3:$E$241,3,FALSE))</f>
        <v/>
      </c>
      <c r="J26" s="95" t="str">
        <f t="shared" si="1"/>
        <v/>
      </c>
      <c r="K26" s="107"/>
      <c r="L26" s="107"/>
      <c r="M26" s="107">
        <f>SUM($G$41:$G$44)/COUNT($G$41:$G$44)</f>
        <v>3</v>
      </c>
      <c r="N26" s="107" t="str">
        <f>IF(COUNT($H$41:$H$44)=0,"na",SUM($H$41:$H$44)/COUNT($H$41:$H$44))</f>
        <v>na</v>
      </c>
      <c r="O26" s="112" t="s">
        <v>791</v>
      </c>
      <c r="P26" s="109"/>
      <c r="Q26" s="109"/>
      <c r="R26" s="109"/>
      <c r="S26" s="97"/>
      <c r="T26" s="97"/>
      <c r="U26" s="97"/>
      <c r="V26" s="97"/>
      <c r="W26" s="96"/>
      <c r="X26" s="96"/>
      <c r="Y26" s="96"/>
      <c r="Z26" s="91"/>
      <c r="AA26" s="91"/>
      <c r="AB26" s="91"/>
      <c r="AC26" s="91"/>
      <c r="AD26" s="91"/>
      <c r="AE26" s="91"/>
      <c r="AF26" s="91"/>
      <c r="AG26" s="91"/>
      <c r="AH26" s="91"/>
      <c r="AI26" s="91"/>
      <c r="AJ26" s="91"/>
      <c r="AK26" s="91"/>
      <c r="AL26" s="91"/>
      <c r="AM26" s="91"/>
      <c r="AN26" s="91"/>
    </row>
    <row r="27" spans="1:40" ht="15" x14ac:dyDescent="0.25">
      <c r="B27" s="197" t="s">
        <v>206</v>
      </c>
      <c r="C27" s="393" t="s">
        <v>792</v>
      </c>
      <c r="D27" s="392"/>
      <c r="E27" s="392"/>
      <c r="F27" s="392"/>
      <c r="G27" s="105">
        <f t="shared" ref="G27" si="3">IF(H27="na","na",3)</f>
        <v>3</v>
      </c>
      <c r="H27" s="106" t="str">
        <f>IF(ISBLANK(VLOOKUP(B27,'Information Security'!$C$3:$E$241,3,FALSE)),"",VLOOKUP(B27,'Information Security'!$C$3:$E$241,3,FALSE))</f>
        <v/>
      </c>
      <c r="J27" s="95" t="str">
        <f t="shared" si="1"/>
        <v/>
      </c>
      <c r="K27" s="107"/>
      <c r="L27" s="107"/>
      <c r="M27" s="107">
        <f>SUM($G$45:$G$53)/COUNT($G$45:$G$53)</f>
        <v>3</v>
      </c>
      <c r="N27" s="107" t="str">
        <f>IF(COUNT($H$45:$H$53)=0,"na",SUM($H$45:$H$53)/COUNT($H$45:$H$53))</f>
        <v>na</v>
      </c>
      <c r="O27" s="112" t="s">
        <v>793</v>
      </c>
      <c r="P27" s="109"/>
      <c r="Q27" s="109"/>
      <c r="R27" s="109"/>
      <c r="S27" s="97"/>
      <c r="T27" s="97"/>
      <c r="U27" s="97"/>
      <c r="V27" s="97"/>
      <c r="W27" s="96"/>
      <c r="X27" s="96"/>
      <c r="Y27" s="96"/>
      <c r="Z27" s="91"/>
      <c r="AA27" s="91"/>
      <c r="AB27" s="91"/>
      <c r="AC27" s="91"/>
      <c r="AD27" s="91"/>
      <c r="AE27" s="91"/>
      <c r="AF27" s="91"/>
      <c r="AG27" s="91"/>
      <c r="AH27" s="91"/>
      <c r="AI27" s="91"/>
      <c r="AJ27" s="91"/>
      <c r="AK27" s="91"/>
      <c r="AL27" s="91"/>
      <c r="AM27" s="91"/>
      <c r="AN27" s="91"/>
    </row>
    <row r="28" spans="1:40" ht="15" x14ac:dyDescent="0.25">
      <c r="B28" s="197" t="s">
        <v>215</v>
      </c>
      <c r="C28" s="103" t="s">
        <v>425</v>
      </c>
      <c r="D28" s="111"/>
      <c r="E28" s="111"/>
      <c r="F28" s="111"/>
      <c r="G28" s="105">
        <f t="shared" si="0"/>
        <v>3</v>
      </c>
      <c r="H28" s="106" t="str">
        <f>IF(ISBLANK(VLOOKUP(B28,'Information Security'!$C$3:$E$241,3,FALSE)),"",VLOOKUP(B28,'Information Security'!$C$3:$E$241,3,FALSE))</f>
        <v/>
      </c>
      <c r="J28" s="95" t="str">
        <f t="shared" si="1"/>
        <v/>
      </c>
      <c r="K28" s="107"/>
      <c r="L28" s="107"/>
      <c r="M28" s="107">
        <f>SUM($G$54:$G$58)/COUNT($G$54:$G$58)</f>
        <v>3</v>
      </c>
      <c r="N28" s="107" t="str">
        <f>IF(COUNT($H$54:$H$58)=0,"na",SUM($H$54:$H$58)/COUNT($H$54:$H$58))</f>
        <v>na</v>
      </c>
      <c r="O28" s="112" t="s">
        <v>794</v>
      </c>
      <c r="P28" s="109"/>
      <c r="Q28" s="109"/>
      <c r="R28" s="109"/>
      <c r="S28" s="97"/>
      <c r="T28" s="97"/>
      <c r="U28" s="97"/>
      <c r="V28" s="97"/>
      <c r="W28" s="96"/>
      <c r="X28" s="96"/>
      <c r="Y28" s="96"/>
      <c r="Z28" s="91"/>
      <c r="AA28" s="91"/>
      <c r="AB28" s="91"/>
      <c r="AC28" s="91"/>
      <c r="AD28" s="91"/>
      <c r="AE28" s="91"/>
      <c r="AF28" s="91"/>
      <c r="AG28" s="91"/>
      <c r="AH28" s="91"/>
      <c r="AI28" s="91"/>
      <c r="AJ28" s="91"/>
      <c r="AK28" s="91"/>
      <c r="AL28" s="91"/>
      <c r="AM28" s="91"/>
      <c r="AN28" s="91"/>
    </row>
    <row r="29" spans="1:40" ht="15" x14ac:dyDescent="0.25">
      <c r="B29" s="197" t="s">
        <v>161</v>
      </c>
      <c r="C29" s="103" t="s">
        <v>428</v>
      </c>
      <c r="D29" s="111"/>
      <c r="E29" s="111"/>
      <c r="F29" s="111"/>
      <c r="G29" s="105">
        <f t="shared" si="0"/>
        <v>3</v>
      </c>
      <c r="H29" s="106" t="str">
        <f>IF(ISBLANK(VLOOKUP(B29,'Information Security'!$C$3:$E$241,3,FALSE)),"",VLOOKUP(B29,'Information Security'!$C$3:$E$241,3,FALSE))</f>
        <v/>
      </c>
      <c r="J29" s="95" t="str">
        <f t="shared" si="1"/>
        <v/>
      </c>
      <c r="K29" s="107"/>
      <c r="L29" s="107"/>
      <c r="M29" s="107">
        <f>SUM($G$59:$G$62)/COUNT($G$59:$G$62)</f>
        <v>3</v>
      </c>
      <c r="N29" s="107" t="str">
        <f>IF(COUNT($H$59:$H$62)=0,"na",SUM(H$59:$H$62)/COUNT(H$59:$H$62))</f>
        <v>na</v>
      </c>
      <c r="O29" s="112" t="s">
        <v>795</v>
      </c>
      <c r="P29" s="109"/>
      <c r="Q29" s="109"/>
      <c r="R29" s="109"/>
      <c r="S29" s="97"/>
      <c r="T29" s="97"/>
      <c r="U29" s="97"/>
      <c r="V29" s="97"/>
      <c r="W29" s="96"/>
      <c r="X29" s="96"/>
      <c r="Y29" s="96"/>
      <c r="Z29" s="91"/>
      <c r="AA29" s="91"/>
      <c r="AB29" s="91"/>
      <c r="AC29" s="91"/>
      <c r="AD29" s="91"/>
      <c r="AE29" s="91"/>
      <c r="AF29" s="91"/>
      <c r="AG29" s="91"/>
      <c r="AH29" s="91"/>
      <c r="AI29" s="91"/>
      <c r="AJ29" s="91"/>
      <c r="AK29" s="91"/>
      <c r="AL29" s="91"/>
      <c r="AM29" s="91"/>
      <c r="AN29" s="91"/>
    </row>
    <row r="30" spans="1:40" ht="15" x14ac:dyDescent="0.25">
      <c r="B30" s="197" t="s">
        <v>166</v>
      </c>
      <c r="C30" s="103" t="s">
        <v>70</v>
      </c>
      <c r="D30" s="111"/>
      <c r="E30" s="111"/>
      <c r="F30" s="111"/>
      <c r="G30" s="105">
        <f t="shared" si="0"/>
        <v>3</v>
      </c>
      <c r="H30" s="106" t="str">
        <f>IF(ISBLANK(VLOOKUP(B30,'Information Security'!$C$3:$E$241,3,FALSE)),"",VLOOKUP(B30,'Information Security'!$C$3:$E$241,3,FALSE))</f>
        <v/>
      </c>
      <c r="J30" s="95" t="str">
        <f t="shared" si="1"/>
        <v/>
      </c>
      <c r="K30" s="107"/>
      <c r="L30" s="107"/>
      <c r="M30" s="107">
        <f>SUM($G$63:$G$64)/COUNT($G$63:$G$64)</f>
        <v>3</v>
      </c>
      <c r="N30" s="107" t="str">
        <f>IF(COUNT($H$63:$H$64)=0,"na",SUM($H$63:$H$64)/COUNT($H$63:$H$64))</f>
        <v>na</v>
      </c>
      <c r="O30" s="112" t="s">
        <v>796</v>
      </c>
      <c r="P30" s="109"/>
      <c r="Q30" s="109"/>
      <c r="R30" s="109"/>
      <c r="S30" s="97"/>
      <c r="T30" s="97"/>
      <c r="U30" s="97"/>
      <c r="V30" s="97"/>
      <c r="W30" s="96"/>
      <c r="X30" s="96"/>
      <c r="Y30" s="96"/>
      <c r="Z30" s="91"/>
      <c r="AA30" s="91"/>
      <c r="AB30" s="91"/>
      <c r="AC30" s="91"/>
      <c r="AD30" s="91"/>
      <c r="AE30" s="91"/>
      <c r="AF30" s="91"/>
      <c r="AG30" s="91"/>
      <c r="AH30" s="91"/>
      <c r="AI30" s="91"/>
      <c r="AJ30" s="91"/>
      <c r="AK30" s="91"/>
      <c r="AL30" s="91"/>
      <c r="AM30" s="91"/>
      <c r="AN30" s="91"/>
    </row>
    <row r="31" spans="1:40" ht="15" x14ac:dyDescent="0.25">
      <c r="B31" s="197" t="s">
        <v>432</v>
      </c>
      <c r="C31" s="103" t="s">
        <v>797</v>
      </c>
      <c r="D31" s="111"/>
      <c r="E31" s="111"/>
      <c r="F31" s="111"/>
      <c r="G31" s="105">
        <f t="shared" si="0"/>
        <v>3</v>
      </c>
      <c r="H31" s="106" t="str">
        <f>IF(ISBLANK(VLOOKUP(B31,'Information Security'!$C$3:$E$241,3,FALSE)),"",VLOOKUP(B31,'Information Security'!$C$3:$E$241,3,FALSE))</f>
        <v/>
      </c>
      <c r="J31" s="95" t="str">
        <f t="shared" si="1"/>
        <v/>
      </c>
      <c r="K31" s="107"/>
      <c r="L31" s="107"/>
      <c r="M31" s="107">
        <f>SUM($G$65:$G$66)/COUNT($G$65:$G$66)</f>
        <v>3</v>
      </c>
      <c r="N31" s="107" t="str">
        <f>IF(COUNT($H$65:$H$66)=0,"na",SUM($H$65:$H$66)/COUNT($H$65:$H$66))</f>
        <v>na</v>
      </c>
      <c r="O31" s="109" t="s">
        <v>798</v>
      </c>
      <c r="P31" s="109"/>
      <c r="Q31" s="109"/>
      <c r="R31" s="109"/>
      <c r="S31" s="97"/>
      <c r="T31" s="97"/>
      <c r="U31" s="97"/>
      <c r="V31" s="97"/>
      <c r="W31" s="96"/>
      <c r="X31" s="96"/>
      <c r="Y31" s="96"/>
      <c r="Z31" s="91"/>
      <c r="AA31" s="91"/>
      <c r="AB31" s="91"/>
      <c r="AC31" s="91"/>
      <c r="AD31" s="91"/>
      <c r="AE31" s="91"/>
      <c r="AF31" s="91"/>
      <c r="AG31" s="91"/>
      <c r="AH31" s="91"/>
      <c r="AI31" s="91"/>
      <c r="AJ31" s="91"/>
      <c r="AK31" s="91"/>
      <c r="AL31" s="91"/>
      <c r="AM31" s="91"/>
      <c r="AN31" s="91"/>
    </row>
    <row r="32" spans="1:40" s="114" customFormat="1" ht="15" x14ac:dyDescent="0.25">
      <c r="A32" s="59"/>
      <c r="B32" s="197" t="s">
        <v>365</v>
      </c>
      <c r="C32" s="103" t="s">
        <v>436</v>
      </c>
      <c r="D32" s="111"/>
      <c r="E32" s="111"/>
      <c r="F32" s="111"/>
      <c r="G32" s="105">
        <f t="shared" si="0"/>
        <v>3</v>
      </c>
      <c r="H32" s="106" t="str">
        <f>IF(ISBLANK(VLOOKUP(B32,'Information Security'!$C$3:$E$241,3,FALSE)),"",VLOOKUP(B32,'Information Security'!$C$3:$E$241,3,FALSE))</f>
        <v/>
      </c>
      <c r="I32" s="84"/>
      <c r="J32" s="95" t="str">
        <f t="shared" si="1"/>
        <v/>
      </c>
      <c r="K32" s="107"/>
      <c r="L32" s="107"/>
      <c r="M32" s="107">
        <f>G67</f>
        <v>3</v>
      </c>
      <c r="N32" s="394" t="str">
        <f>H67</f>
        <v/>
      </c>
      <c r="O32" s="109" t="s">
        <v>799</v>
      </c>
      <c r="P32" s="109"/>
      <c r="Q32" s="109"/>
      <c r="R32" s="109"/>
      <c r="S32" s="97"/>
      <c r="T32" s="97"/>
      <c r="U32" s="97"/>
      <c r="V32" s="97"/>
      <c r="W32" s="96"/>
      <c r="X32" s="96"/>
      <c r="Y32" s="96"/>
      <c r="Z32" s="91"/>
      <c r="AA32" s="91"/>
      <c r="AB32" s="91"/>
      <c r="AC32" s="91"/>
      <c r="AD32" s="91"/>
      <c r="AE32" s="91"/>
      <c r="AF32" s="91"/>
      <c r="AG32" s="91"/>
      <c r="AH32" s="91"/>
      <c r="AI32" s="91"/>
      <c r="AJ32" s="91"/>
    </row>
    <row r="33" spans="1:40" ht="15" x14ac:dyDescent="0.25">
      <c r="B33" s="197" t="s">
        <v>267</v>
      </c>
      <c r="C33" s="103" t="s">
        <v>439</v>
      </c>
      <c r="D33" s="111"/>
      <c r="E33" s="111"/>
      <c r="F33" s="111"/>
      <c r="G33" s="105">
        <f t="shared" si="0"/>
        <v>3</v>
      </c>
      <c r="H33" s="106" t="str">
        <f>IF(ISBLANK(VLOOKUP(B33,'Information Security'!$C$3:$E$241,3,FALSE)),"",VLOOKUP(B33,'Information Security'!$C$3:$E$241,3,FALSE))</f>
        <v/>
      </c>
      <c r="J33" s="95" t="str">
        <f t="shared" si="1"/>
        <v/>
      </c>
      <c r="K33" s="107"/>
      <c r="L33" s="107"/>
      <c r="M33" s="107">
        <f>SUM($G$68:$G$71)/COUNT($G$68:$G$71)</f>
        <v>3</v>
      </c>
      <c r="N33" s="107" t="str">
        <f>IF(COUNT($H$68:$H$71)=0,"na",SUM($H$68:$H$71)/COUNT($H$68:$H$71))</f>
        <v>na</v>
      </c>
      <c r="O33" s="109" t="s">
        <v>800</v>
      </c>
      <c r="Q33" s="109"/>
      <c r="R33" s="109"/>
      <c r="S33" s="97"/>
      <c r="T33" s="97"/>
      <c r="U33" s="97"/>
      <c r="V33" s="97"/>
      <c r="W33" s="96"/>
      <c r="X33" s="96"/>
      <c r="Y33" s="96"/>
      <c r="Z33" s="91"/>
      <c r="AA33" s="91"/>
      <c r="AB33" s="91"/>
      <c r="AC33" s="91"/>
      <c r="AD33" s="91"/>
      <c r="AE33" s="91"/>
      <c r="AF33" s="91"/>
      <c r="AG33" s="91"/>
      <c r="AH33" s="91"/>
      <c r="AI33" s="91"/>
      <c r="AJ33" s="91"/>
      <c r="AK33" s="91"/>
      <c r="AL33" s="91"/>
      <c r="AM33" s="91"/>
      <c r="AN33" s="91"/>
    </row>
    <row r="34" spans="1:40" ht="15" x14ac:dyDescent="0.25">
      <c r="B34" s="197" t="s">
        <v>275</v>
      </c>
      <c r="C34" s="103" t="s">
        <v>441</v>
      </c>
      <c r="D34" s="111"/>
      <c r="E34" s="111"/>
      <c r="F34" s="111"/>
      <c r="G34" s="105">
        <f t="shared" si="0"/>
        <v>3</v>
      </c>
      <c r="H34" s="106" t="str">
        <f>IF(ISBLANK(VLOOKUP(B34,'Information Security'!$C$3:$E$241,3,FALSE)),"",VLOOKUP(B34,'Information Security'!$C$3:$E$241,3,FALSE))</f>
        <v/>
      </c>
      <c r="J34" s="95" t="str">
        <f t="shared" si="1"/>
        <v/>
      </c>
      <c r="K34" s="107"/>
      <c r="L34" s="107"/>
      <c r="M34" s="107" t="str">
        <f>IF($H$99="","na",SUM($G$81:$G$106)/COUNT($G$81:$G$106))</f>
        <v>na</v>
      </c>
      <c r="N34" s="107" t="str">
        <f>IF(COUNT($H$81:$H$106)=0,"na",SUM($H$81:$H$106)/COUNT($H$81:$H$106))</f>
        <v>na</v>
      </c>
      <c r="O34" s="109" t="str">
        <f>IF($H$99="","25 Prototype Protection (na)","25 Prototype Protection")</f>
        <v>25 Prototype Protection (na)</v>
      </c>
      <c r="Q34" s="109"/>
      <c r="R34" s="109"/>
      <c r="S34" s="97"/>
      <c r="T34" s="97"/>
      <c r="U34" s="97"/>
      <c r="V34" s="97"/>
      <c r="W34" s="96"/>
      <c r="X34" s="96"/>
      <c r="Y34" s="96"/>
      <c r="Z34" s="91"/>
      <c r="AA34" s="91"/>
      <c r="AB34" s="91"/>
      <c r="AC34" s="91"/>
      <c r="AD34" s="91"/>
      <c r="AE34" s="91"/>
      <c r="AF34" s="91"/>
      <c r="AG34" s="91"/>
      <c r="AH34" s="91"/>
      <c r="AI34" s="91"/>
      <c r="AJ34" s="91"/>
      <c r="AK34" s="91"/>
      <c r="AL34" s="91"/>
      <c r="AM34" s="91"/>
      <c r="AN34" s="91"/>
    </row>
    <row r="35" spans="1:40" ht="15" x14ac:dyDescent="0.25">
      <c r="B35" s="197" t="s">
        <v>261</v>
      </c>
      <c r="C35" s="103" t="s">
        <v>801</v>
      </c>
      <c r="D35" s="111"/>
      <c r="E35" s="111"/>
      <c r="F35" s="111"/>
      <c r="G35" s="105">
        <f t="shared" ref="G35" si="4">IF(H35="na","na",3)</f>
        <v>3</v>
      </c>
      <c r="H35" s="106" t="str">
        <f>IF(ISBLANK(VLOOKUP(B35,'Information Security'!$C$3:$E$241,3,FALSE)),"",VLOOKUP(B35,'Information Security'!$C$3:$E$241,3,FALSE))</f>
        <v/>
      </c>
      <c r="J35" s="95" t="str">
        <f t="shared" si="1"/>
        <v/>
      </c>
      <c r="K35" s="107"/>
      <c r="L35" s="107"/>
      <c r="M35" s="107"/>
      <c r="N35" s="394"/>
      <c r="O35" s="109"/>
      <c r="P35" s="109"/>
      <c r="Q35" s="109"/>
      <c r="R35" s="109"/>
      <c r="S35" s="97"/>
      <c r="T35" s="97"/>
      <c r="U35" s="97"/>
      <c r="V35" s="97"/>
      <c r="W35" s="96"/>
      <c r="X35" s="96"/>
      <c r="Y35" s="96"/>
      <c r="Z35" s="91"/>
      <c r="AA35" s="91"/>
      <c r="AB35" s="91"/>
      <c r="AC35" s="91"/>
      <c r="AD35" s="91"/>
      <c r="AE35" s="91"/>
      <c r="AF35" s="91"/>
      <c r="AG35" s="91"/>
      <c r="AH35" s="91"/>
      <c r="AI35" s="91"/>
      <c r="AJ35" s="91"/>
      <c r="AK35" s="91"/>
      <c r="AL35" s="91"/>
      <c r="AM35" s="91"/>
      <c r="AN35" s="91"/>
    </row>
    <row r="36" spans="1:40" ht="15" x14ac:dyDescent="0.25">
      <c r="B36" s="197" t="s">
        <v>444</v>
      </c>
      <c r="C36" s="103" t="s">
        <v>443</v>
      </c>
      <c r="D36" s="111"/>
      <c r="E36" s="111"/>
      <c r="F36" s="111"/>
      <c r="G36" s="105">
        <f t="shared" si="0"/>
        <v>3</v>
      </c>
      <c r="H36" s="106" t="str">
        <f>IF(ISBLANK(VLOOKUP(B36,'Information Security'!$C$3:$E$241,3,FALSE)),"",VLOOKUP(B36,'Information Security'!$C$3:$E$241,3,FALSE))</f>
        <v/>
      </c>
      <c r="J36" s="95" t="str">
        <f t="shared" si="1"/>
        <v/>
      </c>
      <c r="K36" s="107"/>
      <c r="L36" s="107"/>
      <c r="P36" s="109"/>
      <c r="Q36" s="109"/>
      <c r="R36" s="109"/>
      <c r="S36" s="97"/>
      <c r="T36" s="97"/>
      <c r="U36" s="97"/>
      <c r="V36" s="97"/>
      <c r="W36" s="96"/>
      <c r="X36" s="96"/>
      <c r="Y36" s="96"/>
      <c r="Z36" s="91"/>
      <c r="AA36" s="91"/>
      <c r="AB36" s="91"/>
      <c r="AC36" s="91"/>
      <c r="AD36" s="91"/>
      <c r="AE36" s="91"/>
      <c r="AF36" s="91"/>
      <c r="AG36" s="91"/>
      <c r="AH36" s="91"/>
      <c r="AI36" s="91"/>
      <c r="AJ36" s="91"/>
      <c r="AK36" s="91"/>
      <c r="AL36" s="91"/>
      <c r="AM36" s="91"/>
      <c r="AN36" s="91"/>
    </row>
    <row r="37" spans="1:40" ht="15" x14ac:dyDescent="0.25">
      <c r="B37" s="197" t="s">
        <v>449</v>
      </c>
      <c r="C37" s="103" t="s">
        <v>448</v>
      </c>
      <c r="D37" s="111"/>
      <c r="E37" s="111"/>
      <c r="F37" s="111"/>
      <c r="G37" s="105">
        <f t="shared" si="0"/>
        <v>3</v>
      </c>
      <c r="H37" s="106" t="str">
        <f>IF(ISBLANK(VLOOKUP(B37,'Information Security'!$C$3:$E$241,3,FALSE)),"",VLOOKUP(B37,'Information Security'!$C$3:$E$241,3,FALSE))</f>
        <v/>
      </c>
      <c r="J37" s="95" t="str">
        <f t="shared" si="1"/>
        <v/>
      </c>
      <c r="K37" s="107"/>
      <c r="L37" s="107"/>
      <c r="P37" s="109"/>
      <c r="Q37" s="109"/>
      <c r="R37" s="109"/>
      <c r="S37" s="97"/>
      <c r="T37" s="97"/>
      <c r="U37" s="97"/>
      <c r="V37" s="97"/>
      <c r="W37" s="96"/>
      <c r="X37" s="96"/>
      <c r="Y37" s="96"/>
      <c r="Z37" s="91"/>
      <c r="AA37" s="91"/>
      <c r="AB37" s="91"/>
      <c r="AC37" s="91"/>
      <c r="AD37" s="91"/>
      <c r="AE37" s="91"/>
      <c r="AF37" s="91"/>
      <c r="AG37" s="91"/>
      <c r="AH37" s="91"/>
      <c r="AI37" s="91"/>
      <c r="AJ37" s="91"/>
      <c r="AK37" s="91"/>
      <c r="AL37" s="91"/>
      <c r="AM37" s="91"/>
      <c r="AN37" s="91"/>
    </row>
    <row r="38" spans="1:40" ht="15" x14ac:dyDescent="0.25">
      <c r="B38" s="197" t="s">
        <v>282</v>
      </c>
      <c r="C38" s="103" t="s">
        <v>453</v>
      </c>
      <c r="D38" s="111"/>
      <c r="E38" s="111"/>
      <c r="F38" s="111"/>
      <c r="G38" s="105">
        <f t="shared" si="0"/>
        <v>3</v>
      </c>
      <c r="H38" s="106" t="str">
        <f>IF(ISBLANK(VLOOKUP(B38,'Information Security'!$C$3:$E$241,3,FALSE)),"",VLOOKUP(B38,'Information Security'!$C$3:$E$241,3,FALSE))</f>
        <v/>
      </c>
      <c r="J38" s="95" t="str">
        <f t="shared" si="1"/>
        <v/>
      </c>
      <c r="K38" s="107"/>
      <c r="L38" s="107"/>
      <c r="M38" s="107"/>
      <c r="N38" s="107"/>
      <c r="O38" s="109"/>
      <c r="P38" s="109"/>
      <c r="Q38" s="109"/>
      <c r="R38" s="109"/>
      <c r="S38" s="97"/>
      <c r="T38" s="97"/>
      <c r="U38" s="97"/>
      <c r="V38" s="97"/>
      <c r="W38" s="96"/>
      <c r="X38" s="96"/>
      <c r="Y38" s="96"/>
      <c r="Z38" s="91"/>
      <c r="AA38" s="91"/>
      <c r="AB38" s="91"/>
      <c r="AC38" s="91"/>
      <c r="AD38" s="91"/>
      <c r="AE38" s="91"/>
      <c r="AF38" s="91"/>
      <c r="AG38" s="91"/>
      <c r="AH38" s="91"/>
      <c r="AI38" s="91"/>
      <c r="AJ38" s="91"/>
      <c r="AK38" s="91"/>
      <c r="AL38" s="91"/>
      <c r="AM38" s="91"/>
      <c r="AN38" s="91"/>
    </row>
    <row r="39" spans="1:40" ht="15" x14ac:dyDescent="0.25">
      <c r="A39" s="59"/>
      <c r="B39" s="197" t="s">
        <v>372</v>
      </c>
      <c r="C39" s="103" t="s">
        <v>455</v>
      </c>
      <c r="D39" s="111"/>
      <c r="E39" s="111"/>
      <c r="F39" s="111"/>
      <c r="G39" s="105">
        <f t="shared" si="0"/>
        <v>3</v>
      </c>
      <c r="H39" s="106" t="str">
        <f>IF(ISBLANK(VLOOKUP(B39,'Information Security'!$C$3:$E$241,3,FALSE)),"",VLOOKUP(B39,'Information Security'!$C$3:$E$241,3,FALSE))</f>
        <v/>
      </c>
      <c r="J39" s="95" t="str">
        <f t="shared" si="1"/>
        <v/>
      </c>
      <c r="K39" s="107"/>
      <c r="L39" s="107"/>
      <c r="M39" s="107"/>
      <c r="N39" s="107"/>
      <c r="O39" s="109"/>
      <c r="P39" s="109"/>
      <c r="Q39" s="109"/>
      <c r="R39" s="109"/>
      <c r="S39" s="97"/>
      <c r="T39" s="97"/>
      <c r="U39" s="97"/>
      <c r="V39" s="97"/>
      <c r="W39" s="96"/>
      <c r="X39" s="96"/>
      <c r="Y39" s="96"/>
      <c r="Z39" s="91"/>
      <c r="AA39" s="91"/>
      <c r="AB39" s="91"/>
      <c r="AC39" s="91"/>
      <c r="AD39" s="91"/>
      <c r="AE39" s="91"/>
      <c r="AF39" s="91"/>
      <c r="AG39" s="91"/>
      <c r="AH39" s="91"/>
      <c r="AI39" s="91"/>
      <c r="AJ39" s="91"/>
      <c r="AK39" s="91"/>
      <c r="AL39" s="91"/>
      <c r="AM39" s="91"/>
      <c r="AN39" s="91"/>
    </row>
    <row r="40" spans="1:40" ht="15" x14ac:dyDescent="0.25">
      <c r="B40" s="197" t="s">
        <v>292</v>
      </c>
      <c r="C40" s="103" t="s">
        <v>458</v>
      </c>
      <c r="D40" s="111"/>
      <c r="E40" s="111"/>
      <c r="F40" s="111"/>
      <c r="G40" s="105">
        <f t="shared" si="0"/>
        <v>3</v>
      </c>
      <c r="H40" s="106" t="str">
        <f>IF(ISBLANK(VLOOKUP(B40,'Information Security'!$C$3:$E$241,3,FALSE)),"",VLOOKUP(B40,'Information Security'!$C$3:$E$241,3,FALSE))</f>
        <v/>
      </c>
      <c r="J40" s="95" t="str">
        <f t="shared" si="1"/>
        <v/>
      </c>
      <c r="K40" s="107"/>
      <c r="L40" s="107"/>
      <c r="M40" s="107"/>
      <c r="N40" s="107"/>
      <c r="O40" s="109"/>
      <c r="P40" s="109"/>
      <c r="Q40" s="109"/>
      <c r="R40" s="109"/>
      <c r="S40" s="97"/>
      <c r="T40" s="97"/>
      <c r="U40" s="97"/>
      <c r="V40" s="97"/>
      <c r="W40" s="96"/>
      <c r="X40" s="96"/>
      <c r="Y40" s="96"/>
      <c r="Z40" s="91"/>
      <c r="AA40" s="91"/>
      <c r="AB40" s="91"/>
      <c r="AC40" s="91"/>
      <c r="AD40" s="91"/>
      <c r="AE40" s="91"/>
      <c r="AF40" s="91"/>
      <c r="AG40" s="91"/>
      <c r="AH40" s="91"/>
      <c r="AI40" s="91"/>
      <c r="AJ40" s="91"/>
      <c r="AK40" s="91"/>
      <c r="AL40" s="91"/>
      <c r="AM40" s="91"/>
      <c r="AN40" s="91"/>
    </row>
    <row r="41" spans="1:40" ht="15" x14ac:dyDescent="0.25">
      <c r="B41" s="197" t="s">
        <v>229</v>
      </c>
      <c r="C41" s="103" t="s">
        <v>94</v>
      </c>
      <c r="D41" s="111"/>
      <c r="E41" s="111"/>
      <c r="F41" s="111"/>
      <c r="G41" s="105">
        <f t="shared" si="0"/>
        <v>3</v>
      </c>
      <c r="H41" s="106" t="str">
        <f>IF(ISBLANK(VLOOKUP(B41,'Information Security'!$C$3:$E$241,3,FALSE)),"",VLOOKUP(B41,'Information Security'!$C$3:$E$241,3,FALSE))</f>
        <v/>
      </c>
      <c r="J41" s="95" t="str">
        <f t="shared" si="1"/>
        <v/>
      </c>
      <c r="K41" s="107"/>
      <c r="L41" s="107"/>
      <c r="M41" s="107"/>
      <c r="N41" s="107"/>
      <c r="O41" s="109"/>
      <c r="P41" s="109"/>
      <c r="Q41" s="109"/>
      <c r="R41" s="109"/>
      <c r="S41" s="97"/>
      <c r="T41" s="97"/>
      <c r="U41" s="97"/>
      <c r="V41" s="97"/>
      <c r="W41" s="96"/>
      <c r="X41" s="96"/>
      <c r="Y41" s="96"/>
      <c r="Z41" s="91"/>
      <c r="AA41" s="91"/>
      <c r="AB41" s="91"/>
      <c r="AC41" s="91"/>
      <c r="AD41" s="91"/>
      <c r="AE41" s="91"/>
      <c r="AF41" s="91"/>
      <c r="AG41" s="91"/>
      <c r="AH41" s="91"/>
      <c r="AI41" s="91"/>
      <c r="AJ41" s="91"/>
      <c r="AK41" s="91"/>
      <c r="AL41" s="91"/>
      <c r="AM41" s="91"/>
      <c r="AN41" s="91"/>
    </row>
    <row r="42" spans="1:40" ht="15" x14ac:dyDescent="0.25">
      <c r="B42" s="197" t="s">
        <v>464</v>
      </c>
      <c r="C42" s="103" t="s">
        <v>463</v>
      </c>
      <c r="D42" s="111"/>
      <c r="E42" s="111"/>
      <c r="F42" s="111"/>
      <c r="G42" s="105">
        <f t="shared" si="0"/>
        <v>3</v>
      </c>
      <c r="H42" s="106" t="str">
        <f>IF(ISBLANK(VLOOKUP(B42,'Information Security'!$C$3:$E$241,3,FALSE)),"",VLOOKUP(B42,'Information Security'!$C$3:$E$241,3,FALSE))</f>
        <v/>
      </c>
      <c r="J42" s="95" t="str">
        <f t="shared" si="1"/>
        <v/>
      </c>
      <c r="K42" s="107"/>
      <c r="L42" s="107"/>
      <c r="M42" s="107"/>
      <c r="N42" s="107"/>
      <c r="O42" s="109"/>
      <c r="P42" s="109"/>
      <c r="Q42" s="109"/>
      <c r="R42" s="109"/>
      <c r="S42" s="97"/>
      <c r="T42" s="97"/>
      <c r="U42" s="97"/>
      <c r="V42" s="97"/>
      <c r="W42" s="96"/>
      <c r="X42" s="96"/>
      <c r="Y42" s="96"/>
      <c r="Z42" s="91"/>
      <c r="AA42" s="91"/>
      <c r="AB42" s="91"/>
      <c r="AC42" s="91"/>
      <c r="AD42" s="91"/>
      <c r="AE42" s="91"/>
      <c r="AF42" s="91"/>
      <c r="AG42" s="91"/>
      <c r="AH42" s="91"/>
      <c r="AI42" s="91"/>
      <c r="AJ42" s="91"/>
      <c r="AK42" s="91"/>
      <c r="AL42" s="91"/>
      <c r="AM42" s="91"/>
      <c r="AN42" s="91"/>
    </row>
    <row r="43" spans="1:40" ht="15" x14ac:dyDescent="0.25">
      <c r="B43" s="197" t="s">
        <v>469</v>
      </c>
      <c r="C43" s="103" t="s">
        <v>468</v>
      </c>
      <c r="D43" s="111"/>
      <c r="E43" s="111"/>
      <c r="F43" s="111"/>
      <c r="G43" s="105">
        <f t="shared" si="0"/>
        <v>3</v>
      </c>
      <c r="H43" s="106" t="str">
        <f>IF(ISBLANK(VLOOKUP(B43,'Information Security'!$C$3:$E$241,3,FALSE)),"",VLOOKUP(B43,'Information Security'!$C$3:$E$241,3,FALSE))</f>
        <v/>
      </c>
      <c r="J43" s="95" t="str">
        <f t="shared" si="1"/>
        <v/>
      </c>
      <c r="K43" s="107"/>
      <c r="L43" s="107"/>
      <c r="M43" s="107"/>
      <c r="N43" s="107"/>
      <c r="O43" s="109"/>
      <c r="P43" s="109"/>
      <c r="Q43" s="109"/>
      <c r="R43" s="109"/>
      <c r="S43" s="97"/>
      <c r="T43" s="97"/>
      <c r="U43" s="97"/>
      <c r="V43" s="97"/>
      <c r="W43" s="96"/>
      <c r="X43" s="96"/>
      <c r="Y43" s="96"/>
      <c r="Z43" s="91"/>
      <c r="AA43" s="91"/>
      <c r="AB43" s="91"/>
      <c r="AC43" s="91"/>
      <c r="AD43" s="91"/>
      <c r="AE43" s="91"/>
      <c r="AF43" s="91"/>
      <c r="AG43" s="91"/>
      <c r="AH43" s="91"/>
      <c r="AI43" s="91"/>
      <c r="AJ43" s="91"/>
      <c r="AK43" s="91"/>
      <c r="AL43" s="91"/>
      <c r="AM43" s="91"/>
      <c r="AN43" s="91"/>
    </row>
    <row r="44" spans="1:40" ht="15" x14ac:dyDescent="0.25">
      <c r="B44" s="197" t="s">
        <v>244</v>
      </c>
      <c r="C44" s="103" t="s">
        <v>473</v>
      </c>
      <c r="D44" s="111"/>
      <c r="E44" s="111"/>
      <c r="F44" s="111"/>
      <c r="G44" s="105">
        <f t="shared" si="0"/>
        <v>3</v>
      </c>
      <c r="H44" s="106" t="str">
        <f>IF(ISBLANK(VLOOKUP(B44,'Information Security'!$C$3:$E$241,3,FALSE)),"",VLOOKUP(B44,'Information Security'!$C$3:$E$241,3,FALSE))</f>
        <v/>
      </c>
      <c r="J44" s="95" t="str">
        <f t="shared" si="1"/>
        <v/>
      </c>
      <c r="K44" s="107"/>
      <c r="L44" s="107"/>
      <c r="M44" s="107"/>
      <c r="N44" s="107"/>
      <c r="O44" s="109"/>
      <c r="P44" s="109"/>
      <c r="Q44" s="109"/>
      <c r="R44" s="109"/>
      <c r="S44" s="97"/>
      <c r="T44" s="97"/>
      <c r="U44" s="97"/>
      <c r="V44" s="97"/>
      <c r="W44" s="96"/>
      <c r="X44" s="96"/>
      <c r="Y44" s="96"/>
      <c r="Z44" s="91"/>
      <c r="AA44" s="91"/>
      <c r="AB44" s="91"/>
      <c r="AC44" s="91"/>
      <c r="AD44" s="91"/>
      <c r="AE44" s="91"/>
      <c r="AF44" s="91"/>
      <c r="AG44" s="91"/>
      <c r="AH44" s="91"/>
      <c r="AI44" s="91"/>
      <c r="AJ44" s="91"/>
      <c r="AK44" s="91"/>
      <c r="AL44" s="91"/>
      <c r="AM44" s="91"/>
      <c r="AN44" s="91"/>
    </row>
    <row r="45" spans="1:40" ht="15" x14ac:dyDescent="0.25">
      <c r="B45" s="197" t="s">
        <v>309</v>
      </c>
      <c r="C45" s="103" t="s">
        <v>802</v>
      </c>
      <c r="D45" s="111"/>
      <c r="E45" s="111"/>
      <c r="F45" s="111"/>
      <c r="G45" s="105">
        <f t="shared" si="0"/>
        <v>3</v>
      </c>
      <c r="H45" s="106" t="str">
        <f>IF(ISBLANK(VLOOKUP(B45,'Information Security'!$C$3:$E$241,3,FALSE)),"",VLOOKUP(B45,'Information Security'!$C$3:$E$241,3,FALSE))</f>
        <v/>
      </c>
      <c r="J45" s="95" t="str">
        <f t="shared" si="1"/>
        <v/>
      </c>
      <c r="K45" s="107"/>
      <c r="L45" s="107"/>
      <c r="M45" s="107"/>
      <c r="N45" s="107"/>
      <c r="O45" s="109"/>
      <c r="P45" s="109"/>
      <c r="Q45" s="109"/>
      <c r="R45" s="109"/>
      <c r="S45" s="97"/>
      <c r="T45" s="97"/>
      <c r="U45" s="97"/>
      <c r="V45" s="97"/>
      <c r="W45" s="96"/>
      <c r="X45" s="96"/>
      <c r="Y45" s="96"/>
      <c r="Z45" s="91"/>
      <c r="AA45" s="91"/>
      <c r="AB45" s="91"/>
      <c r="AC45" s="91"/>
      <c r="AD45" s="91"/>
      <c r="AE45" s="91"/>
      <c r="AF45" s="91"/>
      <c r="AG45" s="91"/>
      <c r="AH45" s="91"/>
      <c r="AI45" s="91"/>
      <c r="AJ45" s="91"/>
      <c r="AK45" s="91"/>
      <c r="AL45" s="91"/>
      <c r="AM45" s="91"/>
      <c r="AN45" s="91"/>
    </row>
    <row r="46" spans="1:40" ht="15" x14ac:dyDescent="0.25">
      <c r="B46" s="197" t="s">
        <v>315</v>
      </c>
      <c r="C46" s="103" t="s">
        <v>478</v>
      </c>
      <c r="D46" s="111"/>
      <c r="E46" s="111"/>
      <c r="F46" s="111"/>
      <c r="G46" s="105">
        <f t="shared" si="0"/>
        <v>3</v>
      </c>
      <c r="H46" s="106" t="str">
        <f>IF(ISBLANK(VLOOKUP(B46,'Information Security'!$C$3:$E$241,3,FALSE)),"",VLOOKUP(B46,'Information Security'!$C$3:$E$241,3,FALSE))</f>
        <v/>
      </c>
      <c r="J46" s="95" t="str">
        <f t="shared" si="1"/>
        <v/>
      </c>
      <c r="K46" s="107"/>
      <c r="L46" s="107"/>
      <c r="M46" s="107"/>
      <c r="N46" s="107"/>
      <c r="O46" s="109"/>
      <c r="P46" s="109"/>
      <c r="Q46" s="109"/>
      <c r="R46" s="109"/>
      <c r="S46" s="97"/>
      <c r="T46" s="97"/>
      <c r="U46" s="97"/>
      <c r="V46" s="97"/>
      <c r="W46" s="96"/>
      <c r="X46" s="96"/>
      <c r="Y46" s="96"/>
      <c r="Z46" s="91"/>
      <c r="AA46" s="91"/>
      <c r="AB46" s="91"/>
      <c r="AC46" s="91"/>
      <c r="AD46" s="91"/>
      <c r="AE46" s="91"/>
      <c r="AF46" s="91"/>
      <c r="AG46" s="91"/>
      <c r="AH46" s="91"/>
      <c r="AI46" s="91"/>
      <c r="AJ46" s="91"/>
      <c r="AK46" s="91"/>
      <c r="AL46" s="91"/>
      <c r="AM46" s="91"/>
      <c r="AN46" s="91"/>
    </row>
    <row r="47" spans="1:40" ht="15" x14ac:dyDescent="0.25">
      <c r="B47" s="197" t="s">
        <v>320</v>
      </c>
      <c r="C47" s="103" t="s">
        <v>480</v>
      </c>
      <c r="D47" s="111"/>
      <c r="E47" s="111"/>
      <c r="F47" s="111"/>
      <c r="G47" s="105">
        <f t="shared" si="0"/>
        <v>3</v>
      </c>
      <c r="H47" s="106" t="str">
        <f>IF(ISBLANK(VLOOKUP(B47,'Information Security'!$C$3:$E$241,3,FALSE)),"",VLOOKUP(B47,'Information Security'!$C$3:$E$241,3,FALSE))</f>
        <v/>
      </c>
      <c r="J47" s="95" t="str">
        <f t="shared" si="1"/>
        <v/>
      </c>
      <c r="K47" s="107"/>
      <c r="L47" s="107"/>
      <c r="M47" s="107"/>
      <c r="N47" s="107"/>
      <c r="O47" s="109"/>
      <c r="P47" s="109"/>
      <c r="Q47" s="109"/>
      <c r="R47" s="109"/>
      <c r="S47" s="97"/>
      <c r="T47" s="97"/>
      <c r="U47" s="97"/>
      <c r="V47" s="97"/>
      <c r="W47" s="96"/>
      <c r="X47" s="96"/>
      <c r="Y47" s="96"/>
      <c r="Z47" s="91"/>
      <c r="AA47" s="91"/>
      <c r="AB47" s="91"/>
      <c r="AC47" s="91"/>
      <c r="AD47" s="91"/>
      <c r="AE47" s="91"/>
      <c r="AF47" s="91"/>
      <c r="AG47" s="91"/>
      <c r="AH47" s="91"/>
      <c r="AI47" s="91"/>
      <c r="AJ47" s="91"/>
      <c r="AK47" s="91"/>
      <c r="AL47" s="91"/>
      <c r="AM47" s="91"/>
      <c r="AN47" s="91"/>
    </row>
    <row r="48" spans="1:40" ht="15" x14ac:dyDescent="0.25">
      <c r="B48" s="197" t="s">
        <v>483</v>
      </c>
      <c r="C48" s="103" t="s">
        <v>482</v>
      </c>
      <c r="D48" s="111"/>
      <c r="E48" s="111"/>
      <c r="F48" s="111"/>
      <c r="G48" s="105">
        <f t="shared" si="0"/>
        <v>3</v>
      </c>
      <c r="H48" s="106" t="str">
        <f>IF(ISBLANK(VLOOKUP(B48,'Information Security'!$C$3:$E$241,3,FALSE)),"",VLOOKUP(B48,'Information Security'!$C$3:$E$241,3,FALSE))</f>
        <v/>
      </c>
      <c r="J48" s="95" t="str">
        <f t="shared" si="1"/>
        <v/>
      </c>
      <c r="K48" s="107"/>
      <c r="L48" s="107"/>
      <c r="M48" s="107"/>
      <c r="N48" s="107"/>
      <c r="O48" s="109"/>
      <c r="P48" s="109"/>
      <c r="Q48" s="109"/>
      <c r="R48" s="109"/>
      <c r="S48" s="97"/>
      <c r="T48" s="97"/>
      <c r="U48" s="97"/>
      <c r="V48" s="97"/>
      <c r="W48" s="96"/>
      <c r="X48" s="96"/>
      <c r="Y48" s="96"/>
      <c r="Z48" s="91"/>
      <c r="AA48" s="91"/>
      <c r="AB48" s="91"/>
      <c r="AC48" s="91"/>
      <c r="AD48" s="91"/>
      <c r="AE48" s="91"/>
      <c r="AF48" s="91"/>
      <c r="AG48" s="91"/>
      <c r="AH48" s="91"/>
      <c r="AI48" s="91"/>
      <c r="AJ48" s="91"/>
      <c r="AK48" s="91"/>
      <c r="AL48" s="91"/>
      <c r="AM48" s="91"/>
      <c r="AN48" s="91"/>
    </row>
    <row r="49" spans="1:40" ht="15" x14ac:dyDescent="0.25">
      <c r="B49" s="197" t="s">
        <v>326</v>
      </c>
      <c r="C49" s="103" t="s">
        <v>487</v>
      </c>
      <c r="D49" s="111"/>
      <c r="E49" s="111"/>
      <c r="F49" s="111"/>
      <c r="G49" s="105">
        <f t="shared" si="0"/>
        <v>3</v>
      </c>
      <c r="H49" s="106" t="str">
        <f>IF(ISBLANK(VLOOKUP(B49,'Information Security'!$C$3:$E$241,3,FALSE)),"",VLOOKUP(B49,'Information Security'!$C$3:$E$241,3,FALSE))</f>
        <v/>
      </c>
      <c r="J49" s="95" t="str">
        <f t="shared" si="1"/>
        <v/>
      </c>
      <c r="K49" s="107"/>
      <c r="L49" s="107"/>
      <c r="M49" s="107"/>
      <c r="N49" s="107"/>
      <c r="O49" s="109"/>
      <c r="P49" s="109"/>
      <c r="Q49" s="109"/>
      <c r="R49" s="109"/>
      <c r="S49" s="97"/>
      <c r="T49" s="97"/>
      <c r="U49" s="97"/>
      <c r="V49" s="97"/>
      <c r="W49" s="96"/>
      <c r="X49" s="96"/>
      <c r="Y49" s="96"/>
      <c r="Z49" s="91"/>
      <c r="AA49" s="91"/>
      <c r="AB49" s="91"/>
      <c r="AC49" s="91"/>
      <c r="AD49" s="91"/>
      <c r="AE49" s="91"/>
      <c r="AF49" s="91"/>
      <c r="AG49" s="91"/>
      <c r="AH49" s="91"/>
      <c r="AI49" s="91"/>
      <c r="AJ49" s="91"/>
      <c r="AK49" s="91"/>
      <c r="AL49" s="91"/>
      <c r="AM49" s="91"/>
      <c r="AN49" s="91"/>
    </row>
    <row r="50" spans="1:40" ht="15" x14ac:dyDescent="0.25">
      <c r="B50" s="197" t="s">
        <v>490</v>
      </c>
      <c r="C50" s="103" t="s">
        <v>489</v>
      </c>
      <c r="D50" s="111"/>
      <c r="E50" s="111"/>
      <c r="F50" s="111"/>
      <c r="G50" s="105">
        <f t="shared" si="0"/>
        <v>3</v>
      </c>
      <c r="H50" s="106" t="str">
        <f>IF(ISBLANK(VLOOKUP(B50,'Information Security'!$C$3:$E$241,3,FALSE)),"",VLOOKUP(B50,'Information Security'!$C$3:$E$241,3,FALSE))</f>
        <v/>
      </c>
      <c r="J50" s="95" t="str">
        <f t="shared" si="1"/>
        <v/>
      </c>
      <c r="K50" s="107"/>
      <c r="L50" s="107"/>
      <c r="M50" s="107"/>
      <c r="N50" s="107"/>
      <c r="O50" s="109"/>
      <c r="P50" s="109"/>
      <c r="Q50" s="109"/>
      <c r="R50" s="109"/>
      <c r="S50" s="97"/>
      <c r="T50" s="97"/>
      <c r="U50" s="97"/>
      <c r="V50" s="97"/>
      <c r="W50" s="96"/>
      <c r="X50" s="96"/>
      <c r="Y50" s="96"/>
      <c r="Z50" s="91"/>
      <c r="AA50" s="91"/>
      <c r="AB50" s="91"/>
      <c r="AC50" s="91"/>
      <c r="AD50" s="91"/>
      <c r="AE50" s="91"/>
      <c r="AF50" s="91"/>
      <c r="AG50" s="91"/>
      <c r="AH50" s="91"/>
      <c r="AI50" s="91"/>
      <c r="AJ50" s="91"/>
      <c r="AK50" s="91"/>
      <c r="AL50" s="91"/>
      <c r="AM50" s="91"/>
      <c r="AN50" s="91"/>
    </row>
    <row r="51" spans="1:40" ht="15" x14ac:dyDescent="0.25">
      <c r="B51" s="197" t="s">
        <v>333</v>
      </c>
      <c r="C51" s="103" t="s">
        <v>494</v>
      </c>
      <c r="D51" s="111"/>
      <c r="E51" s="111"/>
      <c r="F51" s="111"/>
      <c r="G51" s="105">
        <f t="shared" si="0"/>
        <v>3</v>
      </c>
      <c r="H51" s="106" t="str">
        <f>IF(ISBLANK(VLOOKUP(B51,'Information Security'!$C$3:$E$241,3,FALSE)),"",VLOOKUP(B51,'Information Security'!$C$3:$E$241,3,FALSE))</f>
        <v/>
      </c>
      <c r="J51" s="95" t="str">
        <f t="shared" si="1"/>
        <v/>
      </c>
      <c r="K51" s="107"/>
      <c r="L51" s="107"/>
      <c r="M51" s="107"/>
      <c r="N51" s="107"/>
      <c r="O51" s="109"/>
      <c r="P51" s="109"/>
      <c r="Q51" s="109"/>
      <c r="R51" s="109"/>
      <c r="S51" s="97"/>
      <c r="T51" s="97"/>
      <c r="U51" s="97"/>
      <c r="V51" s="97"/>
      <c r="W51" s="96"/>
      <c r="X51" s="96"/>
      <c r="Y51" s="96"/>
      <c r="Z51" s="91"/>
      <c r="AA51" s="91"/>
      <c r="AB51" s="91"/>
      <c r="AC51" s="91"/>
      <c r="AD51" s="91"/>
      <c r="AE51" s="91"/>
      <c r="AF51" s="91"/>
      <c r="AG51" s="91"/>
      <c r="AH51" s="91"/>
      <c r="AI51" s="91"/>
      <c r="AJ51" s="91"/>
      <c r="AK51" s="91"/>
      <c r="AL51" s="91"/>
      <c r="AM51" s="91"/>
      <c r="AN51" s="91"/>
    </row>
    <row r="52" spans="1:40" ht="15" x14ac:dyDescent="0.25">
      <c r="B52" s="197" t="s">
        <v>339</v>
      </c>
      <c r="C52" s="103" t="s">
        <v>496</v>
      </c>
      <c r="D52" s="111"/>
      <c r="E52" s="111"/>
      <c r="F52" s="111"/>
      <c r="G52" s="105">
        <f t="shared" si="0"/>
        <v>3</v>
      </c>
      <c r="H52" s="106" t="str">
        <f>IF(ISBLANK(VLOOKUP(B52,'Information Security'!$C$3:$E$241,3,FALSE)),"",VLOOKUP(B52,'Information Security'!$C$3:$E$241,3,FALSE))</f>
        <v/>
      </c>
      <c r="J52" s="95" t="str">
        <f t="shared" si="1"/>
        <v/>
      </c>
      <c r="K52" s="107"/>
      <c r="L52" s="107"/>
      <c r="M52" s="107"/>
      <c r="N52" s="107"/>
      <c r="O52" s="109"/>
      <c r="P52" s="109"/>
      <c r="Q52" s="109"/>
      <c r="R52" s="109"/>
      <c r="S52" s="97"/>
      <c r="T52" s="97"/>
      <c r="U52" s="97"/>
      <c r="V52" s="97"/>
      <c r="W52" s="96"/>
      <c r="X52" s="96"/>
      <c r="Y52" s="96"/>
      <c r="Z52" s="91"/>
      <c r="AA52" s="91"/>
      <c r="AB52" s="91"/>
      <c r="AC52" s="91"/>
      <c r="AD52" s="91"/>
      <c r="AE52" s="91"/>
      <c r="AF52" s="91"/>
      <c r="AG52" s="91"/>
      <c r="AH52" s="91"/>
      <c r="AI52" s="91"/>
      <c r="AJ52" s="91"/>
      <c r="AK52" s="91"/>
      <c r="AL52" s="91"/>
      <c r="AM52" s="91"/>
      <c r="AN52" s="91"/>
    </row>
    <row r="53" spans="1:40" ht="15" x14ac:dyDescent="0.25">
      <c r="A53" s="59"/>
      <c r="B53" s="197" t="s">
        <v>499</v>
      </c>
      <c r="C53" s="103" t="s">
        <v>498</v>
      </c>
      <c r="D53" s="111"/>
      <c r="E53" s="111"/>
      <c r="F53" s="111"/>
      <c r="G53" s="105">
        <f t="shared" si="0"/>
        <v>3</v>
      </c>
      <c r="H53" s="106" t="str">
        <f>IF(ISBLANK(VLOOKUP(B53,'Information Security'!$C$3:$E$241,3,FALSE)),"",VLOOKUP(B53,'Information Security'!$C$3:$E$241,3,FALSE))</f>
        <v/>
      </c>
      <c r="J53" s="95" t="str">
        <f t="shared" si="1"/>
        <v/>
      </c>
      <c r="K53" s="107"/>
      <c r="L53" s="107"/>
      <c r="M53" s="107"/>
      <c r="N53" s="107"/>
      <c r="O53" s="109"/>
      <c r="P53" s="109"/>
      <c r="Q53" s="109"/>
      <c r="R53" s="109"/>
      <c r="S53" s="97"/>
      <c r="T53" s="97"/>
      <c r="U53" s="97"/>
      <c r="V53" s="97"/>
      <c r="W53" s="96"/>
      <c r="X53" s="96"/>
      <c r="Y53" s="96"/>
      <c r="Z53" s="91"/>
      <c r="AA53" s="91"/>
      <c r="AB53" s="91"/>
      <c r="AC53" s="91"/>
      <c r="AD53" s="91"/>
      <c r="AE53" s="91"/>
      <c r="AF53" s="91"/>
      <c r="AG53" s="91"/>
      <c r="AH53" s="91"/>
      <c r="AI53" s="91"/>
      <c r="AJ53" s="91"/>
      <c r="AK53" s="91"/>
      <c r="AL53" s="91"/>
      <c r="AM53" s="91"/>
      <c r="AN53" s="91"/>
    </row>
    <row r="54" spans="1:40" ht="15" x14ac:dyDescent="0.25">
      <c r="B54" s="197" t="s">
        <v>344</v>
      </c>
      <c r="C54" s="103" t="s">
        <v>505</v>
      </c>
      <c r="D54" s="111"/>
      <c r="E54" s="111"/>
      <c r="F54" s="111"/>
      <c r="G54" s="105">
        <f t="shared" si="0"/>
        <v>3</v>
      </c>
      <c r="H54" s="106" t="str">
        <f>IF(ISBLANK(VLOOKUP(B54,'Information Security'!$C$3:$E$241,3,FALSE)),"",VLOOKUP(B54,'Information Security'!$C$3:$E$241,3,FALSE))</f>
        <v/>
      </c>
      <c r="J54" s="95" t="str">
        <f t="shared" si="1"/>
        <v/>
      </c>
      <c r="K54" s="107"/>
      <c r="L54" s="107"/>
      <c r="M54" s="107"/>
      <c r="N54" s="107"/>
      <c r="O54" s="109"/>
      <c r="P54" s="109"/>
      <c r="Q54" s="109"/>
      <c r="R54" s="109"/>
      <c r="S54" s="97"/>
      <c r="T54" s="97"/>
      <c r="U54" s="97"/>
      <c r="V54" s="97"/>
      <c r="W54" s="96"/>
      <c r="X54" s="96"/>
      <c r="Y54" s="96"/>
      <c r="Z54" s="91"/>
      <c r="AA54" s="91"/>
      <c r="AB54" s="91"/>
      <c r="AC54" s="91"/>
      <c r="AD54" s="91"/>
      <c r="AE54" s="91"/>
      <c r="AF54" s="91"/>
      <c r="AG54" s="91"/>
      <c r="AH54" s="91"/>
      <c r="AI54" s="91"/>
      <c r="AJ54" s="91"/>
      <c r="AK54" s="91"/>
      <c r="AL54" s="91"/>
      <c r="AM54" s="91"/>
      <c r="AN54" s="91"/>
    </row>
    <row r="55" spans="1:40" ht="15" x14ac:dyDescent="0.25">
      <c r="B55" s="197" t="s">
        <v>358</v>
      </c>
      <c r="C55" s="103" t="s">
        <v>803</v>
      </c>
      <c r="D55" s="111"/>
      <c r="E55" s="111"/>
      <c r="F55" s="111"/>
      <c r="G55" s="105">
        <f t="shared" si="0"/>
        <v>3</v>
      </c>
      <c r="H55" s="106" t="str">
        <f>IF(ISBLANK(VLOOKUP(B55,'Information Security'!$C$3:$E$241,3,FALSE)),"",VLOOKUP(B55,'Information Security'!$C$3:$E$241,3,FALSE))</f>
        <v/>
      </c>
      <c r="J55" s="95" t="str">
        <f t="shared" si="1"/>
        <v/>
      </c>
      <c r="K55" s="107"/>
      <c r="L55" s="107"/>
      <c r="M55" s="107"/>
      <c r="N55" s="107"/>
      <c r="O55" s="109"/>
      <c r="P55" s="109"/>
      <c r="Q55" s="109"/>
      <c r="R55" s="109"/>
      <c r="S55" s="97"/>
      <c r="T55" s="97"/>
      <c r="U55" s="97"/>
      <c r="V55" s="97"/>
      <c r="W55" s="96"/>
      <c r="X55" s="96"/>
      <c r="Y55" s="96"/>
      <c r="Z55" s="91"/>
      <c r="AA55" s="91"/>
      <c r="AB55" s="91"/>
      <c r="AC55" s="91"/>
      <c r="AD55" s="91"/>
      <c r="AE55" s="91"/>
      <c r="AF55" s="91"/>
      <c r="AG55" s="91"/>
      <c r="AH55" s="91"/>
      <c r="AI55" s="91"/>
      <c r="AJ55" s="91"/>
      <c r="AK55" s="91"/>
      <c r="AL55" s="91"/>
      <c r="AM55" s="91"/>
      <c r="AN55" s="91"/>
    </row>
    <row r="56" spans="1:40" ht="15" x14ac:dyDescent="0.25">
      <c r="B56" s="197" t="s">
        <v>510</v>
      </c>
      <c r="C56" s="103" t="s">
        <v>509</v>
      </c>
      <c r="D56" s="111"/>
      <c r="E56" s="111"/>
      <c r="F56" s="111"/>
      <c r="G56" s="105">
        <f t="shared" si="0"/>
        <v>3</v>
      </c>
      <c r="H56" s="106" t="str">
        <f>IF(ISBLANK(VLOOKUP(B56,'Information Security'!$C$3:$E$241,3,FALSE)),"",VLOOKUP(B56,'Information Security'!$C$3:$E$241,3,FALSE))</f>
        <v/>
      </c>
      <c r="J56" s="95" t="str">
        <f t="shared" si="1"/>
        <v/>
      </c>
      <c r="K56" s="107"/>
      <c r="L56" s="107"/>
      <c r="M56" s="107"/>
      <c r="N56" s="107"/>
      <c r="O56" s="109"/>
      <c r="P56" s="109"/>
      <c r="Q56" s="109"/>
      <c r="R56" s="109"/>
      <c r="S56" s="97"/>
      <c r="T56" s="97"/>
      <c r="U56" s="97"/>
      <c r="V56" s="97"/>
      <c r="W56" s="96"/>
      <c r="X56" s="96"/>
      <c r="Y56" s="96"/>
      <c r="Z56" s="91"/>
      <c r="AA56" s="91"/>
      <c r="AB56" s="91"/>
      <c r="AC56" s="91"/>
      <c r="AD56" s="91"/>
      <c r="AE56" s="91"/>
      <c r="AF56" s="91"/>
      <c r="AG56" s="91"/>
      <c r="AH56" s="91"/>
      <c r="AI56" s="91"/>
      <c r="AJ56" s="91"/>
      <c r="AK56" s="91"/>
      <c r="AL56" s="91"/>
      <c r="AM56" s="91"/>
      <c r="AN56" s="91"/>
    </row>
    <row r="57" spans="1:40" ht="15" x14ac:dyDescent="0.25">
      <c r="B57" s="197" t="s">
        <v>298</v>
      </c>
      <c r="C57" s="103" t="s">
        <v>514</v>
      </c>
      <c r="D57" s="111"/>
      <c r="E57" s="111"/>
      <c r="F57" s="111"/>
      <c r="G57" s="105">
        <f t="shared" si="0"/>
        <v>3</v>
      </c>
      <c r="H57" s="106" t="str">
        <f>IF(ISBLANK(VLOOKUP(B57,'Information Security'!$C$3:$E$241,3,FALSE)),"",VLOOKUP(B57,'Information Security'!$C$3:$E$241,3,FALSE))</f>
        <v/>
      </c>
      <c r="J57" s="95" t="str">
        <f t="shared" si="1"/>
        <v/>
      </c>
      <c r="K57" s="107"/>
      <c r="L57" s="107"/>
      <c r="M57" s="107"/>
      <c r="N57" s="107"/>
      <c r="O57" s="109"/>
      <c r="P57" s="109"/>
      <c r="Q57" s="109"/>
      <c r="R57" s="109"/>
      <c r="S57" s="97"/>
      <c r="T57" s="97"/>
      <c r="U57" s="97"/>
      <c r="V57" s="97"/>
      <c r="W57" s="96"/>
      <c r="X57" s="96"/>
      <c r="Y57" s="96"/>
      <c r="Z57" s="91"/>
      <c r="AA57" s="91"/>
      <c r="AB57" s="91"/>
      <c r="AC57" s="91"/>
      <c r="AD57" s="91"/>
      <c r="AE57" s="91"/>
      <c r="AF57" s="91"/>
      <c r="AG57" s="91"/>
      <c r="AH57" s="91"/>
      <c r="AI57" s="91"/>
      <c r="AJ57" s="91"/>
      <c r="AK57" s="91"/>
      <c r="AL57" s="91"/>
      <c r="AM57" s="91"/>
      <c r="AN57" s="91"/>
    </row>
    <row r="58" spans="1:40" ht="15" x14ac:dyDescent="0.25">
      <c r="B58" s="197" t="s">
        <v>381</v>
      </c>
      <c r="C58" s="103" t="s">
        <v>516</v>
      </c>
      <c r="D58" s="111"/>
      <c r="E58" s="111"/>
      <c r="F58" s="111"/>
      <c r="G58" s="105">
        <f t="shared" si="0"/>
        <v>3</v>
      </c>
      <c r="H58" s="106" t="str">
        <f>IF(ISBLANK(VLOOKUP(B58,'Information Security'!$C$3:$E$241,3,FALSE)),"",VLOOKUP(B58,'Information Security'!$C$3:$E$241,3,FALSE))</f>
        <v/>
      </c>
      <c r="J58" s="95" t="str">
        <f t="shared" si="1"/>
        <v/>
      </c>
      <c r="K58" s="107"/>
      <c r="L58" s="107"/>
      <c r="M58" s="107"/>
      <c r="N58" s="107"/>
      <c r="O58" s="109"/>
      <c r="P58" s="109"/>
      <c r="Q58" s="109"/>
      <c r="R58" s="109"/>
      <c r="S58" s="97"/>
      <c r="T58" s="97"/>
      <c r="U58" s="97"/>
      <c r="V58" s="97"/>
      <c r="W58" s="96"/>
      <c r="X58" s="96"/>
      <c r="Y58" s="96"/>
      <c r="Z58" s="91"/>
      <c r="AA58" s="91"/>
      <c r="AB58" s="91"/>
      <c r="AC58" s="91"/>
      <c r="AD58" s="91"/>
      <c r="AE58" s="91"/>
      <c r="AF58" s="91"/>
      <c r="AG58" s="91"/>
      <c r="AH58" s="91"/>
      <c r="AI58" s="91"/>
      <c r="AJ58" s="91"/>
      <c r="AK58" s="91"/>
      <c r="AL58" s="91"/>
      <c r="AM58" s="91"/>
      <c r="AN58" s="91"/>
    </row>
    <row r="59" spans="1:40" ht="15" x14ac:dyDescent="0.25">
      <c r="B59" s="197" t="s">
        <v>353</v>
      </c>
      <c r="C59" s="103" t="s">
        <v>520</v>
      </c>
      <c r="D59" s="111"/>
      <c r="E59" s="111"/>
      <c r="F59" s="111"/>
      <c r="G59" s="105">
        <f t="shared" si="0"/>
        <v>3</v>
      </c>
      <c r="H59" s="106" t="str">
        <f>IF(ISBLANK(VLOOKUP(B59,'Information Security'!$C$3:$E$241,3,FALSE)),"",VLOOKUP(B59,'Information Security'!$C$3:$E$241,3,FALSE))</f>
        <v/>
      </c>
      <c r="J59" s="95" t="str">
        <f t="shared" si="1"/>
        <v/>
      </c>
      <c r="K59" s="107"/>
      <c r="L59" s="107"/>
      <c r="M59" s="107"/>
      <c r="N59" s="107"/>
      <c r="O59" s="109"/>
      <c r="P59" s="109"/>
      <c r="Q59" s="109"/>
      <c r="R59" s="109"/>
      <c r="S59" s="97"/>
      <c r="T59" s="97"/>
      <c r="U59" s="97"/>
      <c r="V59" s="97"/>
      <c r="W59" s="96"/>
      <c r="X59" s="96"/>
      <c r="Y59" s="96"/>
      <c r="Z59" s="91"/>
      <c r="AA59" s="91"/>
      <c r="AB59" s="91"/>
      <c r="AC59" s="91"/>
      <c r="AD59" s="91"/>
      <c r="AE59" s="91"/>
      <c r="AF59" s="91"/>
      <c r="AG59" s="91"/>
      <c r="AH59" s="91"/>
      <c r="AI59" s="91"/>
      <c r="AJ59" s="91"/>
      <c r="AK59" s="91"/>
      <c r="AL59" s="91"/>
      <c r="AM59" s="91"/>
      <c r="AN59" s="91"/>
    </row>
    <row r="60" spans="1:40" ht="15" x14ac:dyDescent="0.25">
      <c r="B60" s="197" t="s">
        <v>523</v>
      </c>
      <c r="C60" s="103" t="s">
        <v>522</v>
      </c>
      <c r="D60" s="111"/>
      <c r="E60" s="111"/>
      <c r="F60" s="111"/>
      <c r="G60" s="105">
        <f t="shared" si="0"/>
        <v>3</v>
      </c>
      <c r="H60" s="106" t="str">
        <f>IF(ISBLANK(VLOOKUP(B60,'Information Security'!$C$3:$E$241,3,FALSE)),"",VLOOKUP(B60,'Information Security'!$C$3:$E$241,3,FALSE))</f>
        <v/>
      </c>
      <c r="J60" s="95" t="str">
        <f t="shared" si="1"/>
        <v/>
      </c>
      <c r="K60" s="107"/>
      <c r="L60" s="107"/>
      <c r="M60" s="107"/>
      <c r="N60" s="107"/>
      <c r="O60" s="109"/>
      <c r="P60" s="109"/>
      <c r="Q60" s="109"/>
      <c r="R60" s="109"/>
      <c r="S60" s="97"/>
      <c r="T60" s="97"/>
      <c r="U60" s="97"/>
      <c r="V60" s="97"/>
      <c r="W60" s="96"/>
      <c r="X60" s="96"/>
      <c r="Y60" s="96"/>
      <c r="Z60" s="91"/>
      <c r="AA60" s="91"/>
      <c r="AB60" s="91"/>
      <c r="AC60" s="91"/>
      <c r="AD60" s="91"/>
      <c r="AE60" s="91"/>
      <c r="AF60" s="91"/>
      <c r="AG60" s="91"/>
      <c r="AH60" s="91"/>
      <c r="AI60" s="91"/>
      <c r="AJ60" s="91"/>
      <c r="AK60" s="91"/>
      <c r="AL60" s="91"/>
      <c r="AM60" s="91"/>
      <c r="AN60" s="91"/>
    </row>
    <row r="61" spans="1:40" ht="15" x14ac:dyDescent="0.25">
      <c r="B61" s="197" t="s">
        <v>528</v>
      </c>
      <c r="C61" s="103" t="s">
        <v>527</v>
      </c>
      <c r="D61" s="111"/>
      <c r="E61" s="111"/>
      <c r="F61" s="111"/>
      <c r="G61" s="105">
        <f t="shared" si="0"/>
        <v>3</v>
      </c>
      <c r="H61" s="106" t="str">
        <f>IF(ISBLANK(VLOOKUP(B61,'Information Security'!$C$3:$E$241,3,FALSE)),"",VLOOKUP(B61,'Information Security'!$C$3:$E$241,3,FALSE))</f>
        <v>n.a.</v>
      </c>
      <c r="J61" s="95">
        <f t="shared" si="1"/>
        <v>3</v>
      </c>
      <c r="K61" s="107"/>
      <c r="L61" s="107"/>
      <c r="M61" s="107"/>
      <c r="N61" s="107"/>
      <c r="O61" s="109"/>
      <c r="P61" s="109"/>
      <c r="Q61" s="109"/>
      <c r="R61" s="109"/>
      <c r="S61" s="97"/>
      <c r="T61" s="97"/>
      <c r="U61" s="97"/>
      <c r="V61" s="97"/>
      <c r="W61" s="96"/>
      <c r="X61" s="96"/>
      <c r="Y61" s="96"/>
      <c r="Z61" s="91"/>
      <c r="AA61" s="91"/>
      <c r="AB61" s="91"/>
      <c r="AC61" s="91"/>
      <c r="AD61" s="91"/>
      <c r="AE61" s="91"/>
      <c r="AF61" s="91"/>
      <c r="AG61" s="91"/>
      <c r="AH61" s="91"/>
      <c r="AI61" s="91"/>
      <c r="AJ61" s="91"/>
      <c r="AK61" s="91"/>
      <c r="AL61" s="91"/>
      <c r="AM61" s="91"/>
      <c r="AN61" s="91"/>
    </row>
    <row r="62" spans="1:40" ht="15" x14ac:dyDescent="0.25">
      <c r="B62" s="197" t="s">
        <v>172</v>
      </c>
      <c r="C62" s="103" t="s">
        <v>531</v>
      </c>
      <c r="D62" s="111"/>
      <c r="E62" s="111"/>
      <c r="F62" s="111"/>
      <c r="G62" s="105">
        <f t="shared" si="0"/>
        <v>3</v>
      </c>
      <c r="H62" s="106" t="str">
        <f>IF(ISBLANK(VLOOKUP(B62,'Information Security'!$C$3:$E$241,3,FALSE)),"",VLOOKUP(B62,'Information Security'!$C$3:$E$241,3,FALSE))</f>
        <v/>
      </c>
      <c r="J62" s="95" t="str">
        <f t="shared" si="1"/>
        <v/>
      </c>
      <c r="K62" s="107"/>
      <c r="L62" s="107"/>
      <c r="M62" s="107"/>
      <c r="N62" s="107"/>
      <c r="O62" s="109"/>
      <c r="P62" s="109"/>
      <c r="Q62" s="109"/>
      <c r="R62" s="109"/>
      <c r="S62" s="97"/>
      <c r="T62" s="97"/>
      <c r="U62" s="97"/>
      <c r="V62" s="97"/>
      <c r="W62" s="96"/>
      <c r="X62" s="96"/>
      <c r="Y62" s="96"/>
      <c r="Z62" s="91"/>
      <c r="AA62" s="91"/>
      <c r="AB62" s="91"/>
      <c r="AC62" s="91"/>
      <c r="AD62" s="91"/>
      <c r="AE62" s="91"/>
      <c r="AF62" s="91"/>
      <c r="AG62" s="91"/>
      <c r="AH62" s="91"/>
      <c r="AI62" s="91"/>
      <c r="AJ62" s="91"/>
      <c r="AK62" s="91"/>
      <c r="AL62" s="91"/>
      <c r="AM62" s="91"/>
      <c r="AN62" s="91"/>
    </row>
    <row r="63" spans="1:40" ht="15" x14ac:dyDescent="0.25">
      <c r="B63" s="197" t="s">
        <v>378</v>
      </c>
      <c r="C63" s="103" t="s">
        <v>534</v>
      </c>
      <c r="D63" s="111"/>
      <c r="E63" s="111"/>
      <c r="F63" s="111"/>
      <c r="G63" s="105">
        <f t="shared" si="0"/>
        <v>3</v>
      </c>
      <c r="H63" s="106" t="str">
        <f>IF(ISBLANK(VLOOKUP(B63,'Information Security'!$C$3:$E$241,3,FALSE)),"",VLOOKUP(B63,'Information Security'!$C$3:$E$241,3,FALSE))</f>
        <v/>
      </c>
      <c r="J63" s="95" t="str">
        <f t="shared" si="1"/>
        <v/>
      </c>
      <c r="K63" s="107"/>
      <c r="L63" s="107"/>
      <c r="M63" s="107"/>
      <c r="N63" s="107"/>
      <c r="O63" s="109"/>
      <c r="P63" s="109"/>
      <c r="Q63" s="109"/>
      <c r="R63" s="109"/>
      <c r="S63" s="97"/>
      <c r="T63" s="97"/>
      <c r="U63" s="97"/>
      <c r="V63" s="97"/>
      <c r="W63" s="96"/>
      <c r="X63" s="96"/>
      <c r="Y63" s="96"/>
      <c r="Z63" s="91"/>
      <c r="AA63" s="91"/>
      <c r="AB63" s="91"/>
      <c r="AC63" s="91"/>
      <c r="AD63" s="91"/>
      <c r="AE63" s="91"/>
      <c r="AF63" s="91"/>
      <c r="AG63" s="91"/>
      <c r="AH63" s="91"/>
      <c r="AI63" s="91"/>
      <c r="AJ63" s="91"/>
      <c r="AK63" s="91"/>
      <c r="AL63" s="91"/>
      <c r="AM63" s="91"/>
      <c r="AN63" s="91"/>
    </row>
    <row r="64" spans="1:40" ht="15" x14ac:dyDescent="0.25">
      <c r="B64" s="197" t="s">
        <v>537</v>
      </c>
      <c r="C64" s="103" t="s">
        <v>536</v>
      </c>
      <c r="D64" s="111"/>
      <c r="E64" s="111"/>
      <c r="F64" s="111"/>
      <c r="G64" s="105">
        <f t="shared" si="0"/>
        <v>3</v>
      </c>
      <c r="H64" s="106" t="str">
        <f>IF(ISBLANK(VLOOKUP(B64,'Information Security'!$C$3:$E$241,3,FALSE)),"",VLOOKUP(B64,'Information Security'!$C$3:$E$241,3,FALSE))</f>
        <v>n.a.</v>
      </c>
      <c r="J64" s="95">
        <f t="shared" si="1"/>
        <v>3</v>
      </c>
      <c r="K64" s="107"/>
      <c r="L64" s="107"/>
      <c r="M64" s="107"/>
      <c r="N64" s="107"/>
      <c r="O64" s="109"/>
      <c r="P64" s="109"/>
      <c r="Q64" s="109"/>
      <c r="R64" s="109"/>
      <c r="S64" s="97"/>
      <c r="T64" s="97"/>
      <c r="U64" s="97"/>
      <c r="V64" s="97"/>
      <c r="W64" s="96"/>
      <c r="X64" s="96"/>
      <c r="Y64" s="96"/>
      <c r="Z64" s="91"/>
      <c r="AA64" s="91"/>
      <c r="AB64" s="91"/>
      <c r="AC64" s="91"/>
      <c r="AD64" s="91"/>
      <c r="AE64" s="91"/>
      <c r="AF64" s="91"/>
      <c r="AG64" s="91"/>
      <c r="AH64" s="91"/>
      <c r="AI64" s="91"/>
      <c r="AJ64" s="91"/>
      <c r="AK64" s="91"/>
      <c r="AL64" s="91"/>
      <c r="AM64" s="91"/>
      <c r="AN64" s="91"/>
    </row>
    <row r="65" spans="1:40" ht="15" x14ac:dyDescent="0.25">
      <c r="B65" s="197" t="s">
        <v>199</v>
      </c>
      <c r="C65" s="103" t="s">
        <v>543</v>
      </c>
      <c r="D65" s="111"/>
      <c r="E65" s="111"/>
      <c r="F65" s="111"/>
      <c r="G65" s="105">
        <f t="shared" si="0"/>
        <v>3</v>
      </c>
      <c r="H65" s="106" t="str">
        <f>IF(ISBLANK(VLOOKUP(B65,'Information Security'!$C$3:$E$241,3,FALSE)),"",VLOOKUP(B65,'Information Security'!$C$3:$E$241,3,FALSE))</f>
        <v/>
      </c>
      <c r="J65" s="95" t="str">
        <f t="shared" si="1"/>
        <v/>
      </c>
      <c r="K65" s="107"/>
      <c r="L65" s="107"/>
      <c r="M65" s="107"/>
      <c r="N65" s="107"/>
      <c r="O65" s="109"/>
      <c r="P65" s="109"/>
      <c r="Q65" s="109"/>
      <c r="R65" s="109"/>
      <c r="S65" s="97"/>
      <c r="T65" s="97"/>
      <c r="U65" s="97"/>
      <c r="V65" s="97"/>
      <c r="W65" s="96"/>
      <c r="X65" s="96"/>
      <c r="Y65" s="96"/>
      <c r="Z65" s="91"/>
      <c r="AA65" s="91"/>
      <c r="AB65" s="91"/>
      <c r="AC65" s="91"/>
      <c r="AD65" s="91"/>
      <c r="AE65" s="91"/>
      <c r="AF65" s="91"/>
      <c r="AG65" s="91"/>
      <c r="AH65" s="91"/>
      <c r="AI65" s="91"/>
      <c r="AJ65" s="91"/>
      <c r="AK65" s="91"/>
      <c r="AL65" s="91"/>
      <c r="AM65" s="91"/>
      <c r="AN65" s="91"/>
    </row>
    <row r="66" spans="1:40" ht="15" x14ac:dyDescent="0.25">
      <c r="B66" s="197" t="s">
        <v>546</v>
      </c>
      <c r="C66" s="103" t="s">
        <v>545</v>
      </c>
      <c r="D66" s="111"/>
      <c r="E66" s="111"/>
      <c r="F66" s="111"/>
      <c r="G66" s="105">
        <f t="shared" si="0"/>
        <v>3</v>
      </c>
      <c r="H66" s="106" t="str">
        <f>IF(ISBLANK(VLOOKUP(B66,'Information Security'!$C$3:$E$241,3,FALSE)),"",VLOOKUP(B66,'Information Security'!$C$3:$E$241,3,FALSE))</f>
        <v>n.a.</v>
      </c>
      <c r="J66" s="95">
        <f t="shared" si="1"/>
        <v>3</v>
      </c>
      <c r="K66" s="107"/>
      <c r="L66" s="107"/>
      <c r="M66" s="107"/>
      <c r="N66" s="107"/>
      <c r="O66" s="109"/>
      <c r="P66" s="109"/>
      <c r="Q66" s="109"/>
      <c r="R66" s="109"/>
      <c r="S66" s="97"/>
      <c r="T66" s="97"/>
      <c r="U66" s="97"/>
      <c r="V66" s="97"/>
      <c r="W66" s="96"/>
      <c r="X66" s="96"/>
      <c r="Y66" s="96"/>
      <c r="Z66" s="91"/>
      <c r="AA66" s="91"/>
      <c r="AB66" s="91"/>
      <c r="AC66" s="91"/>
      <c r="AD66" s="91"/>
      <c r="AE66" s="91"/>
      <c r="AF66" s="91"/>
      <c r="AG66" s="91"/>
      <c r="AH66" s="91"/>
      <c r="AI66" s="91"/>
      <c r="AJ66" s="91"/>
      <c r="AK66" s="91"/>
      <c r="AL66" s="91"/>
      <c r="AM66" s="91"/>
      <c r="AN66" s="91"/>
    </row>
    <row r="67" spans="1:40" ht="15" x14ac:dyDescent="0.25">
      <c r="B67" s="197" t="s">
        <v>237</v>
      </c>
      <c r="C67" s="103" t="s">
        <v>552</v>
      </c>
      <c r="D67" s="111"/>
      <c r="E67" s="111"/>
      <c r="F67" s="111"/>
      <c r="G67" s="105">
        <f t="shared" si="0"/>
        <v>3</v>
      </c>
      <c r="H67" s="106" t="str">
        <f>IF(ISBLANK(VLOOKUP(B67,'Information Security'!$C$3:$E$241,3,FALSE)),"",VLOOKUP(B67,'Information Security'!$C$3:$E$241,3,FALSE))</f>
        <v/>
      </c>
      <c r="J67" s="95" t="str">
        <f t="shared" si="1"/>
        <v/>
      </c>
      <c r="K67" s="107"/>
      <c r="L67" s="107"/>
      <c r="M67" s="107"/>
      <c r="N67" s="107"/>
      <c r="O67" s="109"/>
      <c r="P67" s="109"/>
      <c r="Q67" s="109"/>
      <c r="R67" s="109"/>
      <c r="S67" s="97"/>
      <c r="T67" s="97"/>
      <c r="U67" s="97"/>
      <c r="V67" s="97"/>
      <c r="W67" s="96"/>
      <c r="X67" s="96"/>
      <c r="Y67" s="96"/>
      <c r="Z67" s="91"/>
      <c r="AA67" s="91"/>
      <c r="AB67" s="91"/>
      <c r="AC67" s="91"/>
      <c r="AD67" s="91"/>
      <c r="AE67" s="91"/>
      <c r="AF67" s="91"/>
      <c r="AG67" s="91"/>
      <c r="AH67" s="91"/>
      <c r="AI67" s="91"/>
      <c r="AJ67" s="91"/>
      <c r="AK67" s="91"/>
      <c r="AL67" s="91"/>
      <c r="AM67" s="91"/>
      <c r="AN67" s="91"/>
    </row>
    <row r="68" spans="1:40" ht="15" x14ac:dyDescent="0.25">
      <c r="B68" s="197" t="s">
        <v>388</v>
      </c>
      <c r="C68" s="103" t="s">
        <v>555</v>
      </c>
      <c r="D68" s="111"/>
      <c r="E68" s="111"/>
      <c r="F68" s="111"/>
      <c r="G68" s="105">
        <f t="shared" si="0"/>
        <v>3</v>
      </c>
      <c r="H68" s="106" t="str">
        <f>IF(ISBLANK(VLOOKUP(B68,'Information Security'!$C$3:$E$241,3,FALSE)),"",VLOOKUP(B68,'Information Security'!$C$3:$E$241,3,FALSE))</f>
        <v/>
      </c>
      <c r="J68" s="95" t="str">
        <f t="shared" si="1"/>
        <v/>
      </c>
      <c r="K68" s="107"/>
      <c r="L68" s="107"/>
      <c r="M68" s="107"/>
      <c r="N68" s="107"/>
      <c r="O68" s="109"/>
      <c r="P68" s="109"/>
      <c r="Q68" s="109"/>
      <c r="R68" s="109"/>
      <c r="S68" s="97"/>
      <c r="T68" s="97"/>
      <c r="U68" s="97"/>
      <c r="V68" s="97"/>
      <c r="W68" s="96"/>
      <c r="X68" s="96"/>
      <c r="Y68" s="96"/>
      <c r="Z68" s="91"/>
      <c r="AA68" s="91"/>
      <c r="AB68" s="91"/>
      <c r="AC68" s="91"/>
      <c r="AD68" s="91"/>
      <c r="AE68" s="91"/>
      <c r="AF68" s="91"/>
      <c r="AG68" s="91"/>
      <c r="AH68" s="91"/>
      <c r="AI68" s="91"/>
      <c r="AJ68" s="91"/>
      <c r="AK68" s="91"/>
      <c r="AL68" s="91"/>
      <c r="AM68" s="91"/>
      <c r="AN68" s="91"/>
    </row>
    <row r="69" spans="1:40" ht="15" x14ac:dyDescent="0.25">
      <c r="B69" s="197" t="s">
        <v>395</v>
      </c>
      <c r="C69" s="103" t="s">
        <v>557</v>
      </c>
      <c r="D69" s="111"/>
      <c r="E69" s="111"/>
      <c r="F69" s="111"/>
      <c r="G69" s="105">
        <f t="shared" si="0"/>
        <v>3</v>
      </c>
      <c r="H69" s="106" t="str">
        <f>IF(ISBLANK(VLOOKUP(B69,'Information Security'!$C$3:$E$241,3,FALSE)),"",VLOOKUP(B69,'Information Security'!$C$3:$E$241,3,FALSE))</f>
        <v/>
      </c>
      <c r="J69" s="95" t="str">
        <f t="shared" si="1"/>
        <v/>
      </c>
      <c r="K69" s="107"/>
      <c r="L69" s="107"/>
      <c r="M69" s="107"/>
      <c r="N69" s="107"/>
      <c r="O69" s="109"/>
      <c r="P69" s="109"/>
      <c r="Q69" s="109"/>
      <c r="R69" s="109"/>
      <c r="S69" s="97"/>
      <c r="T69" s="97"/>
      <c r="U69" s="97"/>
      <c r="V69" s="97"/>
      <c r="W69" s="96"/>
      <c r="X69" s="96"/>
      <c r="Y69" s="96"/>
      <c r="Z69" s="91"/>
      <c r="AA69" s="91"/>
      <c r="AB69" s="91"/>
      <c r="AC69" s="91"/>
      <c r="AD69" s="91"/>
      <c r="AE69" s="91"/>
      <c r="AF69" s="91"/>
      <c r="AG69" s="91"/>
      <c r="AH69" s="91"/>
      <c r="AI69" s="91"/>
      <c r="AJ69" s="91"/>
      <c r="AK69" s="91"/>
      <c r="AL69" s="91"/>
      <c r="AM69" s="91"/>
      <c r="AN69" s="91"/>
    </row>
    <row r="70" spans="1:40" ht="15" x14ac:dyDescent="0.25">
      <c r="B70" s="197" t="s">
        <v>194</v>
      </c>
      <c r="C70" s="103" t="s">
        <v>559</v>
      </c>
      <c r="D70" s="111"/>
      <c r="E70" s="111"/>
      <c r="F70" s="111"/>
      <c r="G70" s="105">
        <f t="shared" si="0"/>
        <v>3</v>
      </c>
      <c r="H70" s="106" t="str">
        <f>IF(ISBLANK(VLOOKUP(B70,'Information Security'!$C$3:$E$241,3,FALSE)),"",VLOOKUP(B70,'Information Security'!$C$3:$E$241,3,FALSE))</f>
        <v/>
      </c>
      <c r="J70" s="95" t="str">
        <f t="shared" si="1"/>
        <v/>
      </c>
      <c r="K70" s="107"/>
      <c r="L70" s="107"/>
      <c r="M70" s="95"/>
      <c r="N70" s="95"/>
      <c r="O70" s="96"/>
      <c r="P70" s="96"/>
      <c r="Q70" s="96"/>
      <c r="R70" s="109"/>
      <c r="S70" s="97"/>
      <c r="T70" s="97"/>
      <c r="U70" s="97"/>
      <c r="V70" s="97"/>
      <c r="W70" s="96"/>
      <c r="X70" s="96"/>
      <c r="Y70" s="96"/>
      <c r="Z70" s="91"/>
      <c r="AA70" s="91"/>
      <c r="AB70" s="91"/>
      <c r="AC70" s="91"/>
      <c r="AD70" s="91"/>
      <c r="AE70" s="91"/>
      <c r="AF70" s="91"/>
      <c r="AG70" s="91"/>
      <c r="AH70" s="91"/>
      <c r="AI70" s="91"/>
      <c r="AJ70" s="91"/>
      <c r="AK70" s="91"/>
      <c r="AL70" s="91"/>
      <c r="AM70" s="91"/>
      <c r="AN70" s="91"/>
    </row>
    <row r="71" spans="1:40" ht="15" x14ac:dyDescent="0.25">
      <c r="B71" s="197" t="s">
        <v>187</v>
      </c>
      <c r="C71" s="103" t="s">
        <v>561</v>
      </c>
      <c r="D71" s="111"/>
      <c r="E71" s="111"/>
      <c r="F71" s="111"/>
      <c r="G71" s="105">
        <f t="shared" si="0"/>
        <v>3</v>
      </c>
      <c r="H71" s="106" t="str">
        <f>IF(ISBLANK(VLOOKUP(B71,'Information Security'!$C$3:$E$241,3,FALSE)),"",VLOOKUP(B71,'Information Security'!$C$3:$E$241,3,FALSE))</f>
        <v/>
      </c>
      <c r="J71" s="95" t="str">
        <f t="shared" si="1"/>
        <v/>
      </c>
      <c r="K71" s="107"/>
      <c r="L71" s="107"/>
      <c r="M71" s="95"/>
      <c r="N71" s="115"/>
      <c r="O71" s="96"/>
      <c r="P71" s="96"/>
      <c r="Q71" s="96"/>
      <c r="R71" s="96"/>
      <c r="S71" s="97"/>
      <c r="T71" s="97"/>
      <c r="U71" s="97"/>
      <c r="V71" s="97"/>
      <c r="W71" s="96"/>
      <c r="X71" s="96"/>
      <c r="Y71" s="96"/>
      <c r="Z71" s="91"/>
      <c r="AA71" s="91"/>
      <c r="AB71" s="91"/>
      <c r="AC71" s="91"/>
      <c r="AD71" s="91"/>
      <c r="AE71" s="91"/>
      <c r="AF71" s="91"/>
      <c r="AG71" s="91"/>
      <c r="AH71" s="91"/>
      <c r="AI71" s="91"/>
      <c r="AJ71" s="91"/>
      <c r="AK71" s="91"/>
      <c r="AL71" s="91"/>
      <c r="AM71" s="91"/>
      <c r="AN71" s="91"/>
    </row>
    <row r="72" spans="1:40" x14ac:dyDescent="0.2">
      <c r="B72" s="116" t="s">
        <v>754</v>
      </c>
      <c r="C72" s="117" t="s">
        <v>755</v>
      </c>
      <c r="G72" s="118">
        <f>SUM(G17:G71)/COUNT(G17:G71)</f>
        <v>3</v>
      </c>
      <c r="H72" s="118" t="str">
        <f>IF(COUNT(H17:H71)=0,"",SUM(H17:H71)/COUNT(H17:H71))</f>
        <v/>
      </c>
      <c r="J72" s="119">
        <f>IF(COUNT(J17:J71)=0,"",SUM(J17:J71)/COUNT(J17:J71))</f>
        <v>3</v>
      </c>
      <c r="K72" s="404"/>
      <c r="L72" s="119"/>
      <c r="M72" s="115"/>
      <c r="N72" s="115"/>
      <c r="O72" s="96"/>
      <c r="P72" s="96"/>
      <c r="Q72" s="96"/>
      <c r="R72" s="96"/>
      <c r="S72" s="97"/>
      <c r="T72" s="97"/>
      <c r="U72" s="97"/>
      <c r="V72" s="97"/>
      <c r="W72" s="96"/>
      <c r="X72" s="96"/>
      <c r="Y72" s="96"/>
      <c r="Z72" s="91"/>
      <c r="AA72" s="91"/>
      <c r="AB72" s="91"/>
      <c r="AC72" s="91"/>
      <c r="AD72" s="91"/>
      <c r="AE72" s="91"/>
      <c r="AF72" s="91"/>
      <c r="AG72" s="91"/>
      <c r="AH72" s="91"/>
      <c r="AI72" s="91"/>
      <c r="AJ72" s="91"/>
      <c r="AK72" s="91"/>
      <c r="AL72" s="91"/>
      <c r="AM72" s="91"/>
      <c r="AN72" s="91"/>
    </row>
    <row r="73" spans="1:40" x14ac:dyDescent="0.2">
      <c r="B73" s="120"/>
      <c r="C73" s="121" t="s">
        <v>756</v>
      </c>
      <c r="G73" s="122"/>
      <c r="H73" s="91"/>
      <c r="J73" s="95"/>
      <c r="K73" s="95"/>
      <c r="L73" s="95"/>
      <c r="M73" s="96"/>
      <c r="N73" s="95"/>
      <c r="O73" s="96"/>
      <c r="P73" s="96"/>
      <c r="Q73" s="96"/>
      <c r="R73" s="96"/>
      <c r="S73" s="97"/>
      <c r="T73" s="97"/>
      <c r="U73" s="97"/>
      <c r="V73" s="97"/>
      <c r="W73" s="96"/>
      <c r="X73" s="96"/>
      <c r="Y73" s="96"/>
      <c r="Z73" s="91"/>
      <c r="AA73" s="91"/>
      <c r="AB73" s="91"/>
      <c r="AC73" s="91"/>
      <c r="AD73" s="91"/>
      <c r="AE73" s="91"/>
      <c r="AF73" s="91"/>
      <c r="AG73" s="91"/>
      <c r="AH73" s="91"/>
      <c r="AI73" s="91"/>
      <c r="AJ73" s="91"/>
      <c r="AK73" s="91"/>
      <c r="AL73" s="91"/>
      <c r="AM73" s="91"/>
      <c r="AN73" s="91"/>
    </row>
    <row r="74" spans="1:40" x14ac:dyDescent="0.2">
      <c r="C74" s="121" t="s">
        <v>804</v>
      </c>
      <c r="G74" s="122"/>
      <c r="H74" s="122"/>
      <c r="J74" s="95"/>
      <c r="K74" s="95"/>
      <c r="L74" s="95"/>
      <c r="M74" s="96"/>
      <c r="N74" s="95"/>
      <c r="O74" s="96"/>
      <c r="P74" s="96"/>
      <c r="Q74" s="96"/>
      <c r="R74" s="96"/>
      <c r="S74" s="97"/>
      <c r="T74" s="97"/>
      <c r="U74" s="97"/>
      <c r="V74" s="97"/>
      <c r="W74" s="96"/>
      <c r="X74" s="96"/>
      <c r="Y74" s="96"/>
      <c r="Z74" s="91"/>
      <c r="AA74" s="91"/>
      <c r="AB74" s="91"/>
      <c r="AC74" s="91"/>
      <c r="AD74" s="91"/>
      <c r="AE74" s="91"/>
      <c r="AF74" s="91"/>
      <c r="AG74" s="91"/>
      <c r="AH74" s="91"/>
      <c r="AI74" s="91"/>
      <c r="AJ74" s="91"/>
      <c r="AK74" s="91"/>
      <c r="AL74" s="91"/>
      <c r="AM74" s="91"/>
      <c r="AN74" s="91"/>
    </row>
    <row r="75" spans="1:40" ht="20.100000000000001" customHeight="1" x14ac:dyDescent="0.2">
      <c r="B75" s="123"/>
      <c r="W75" s="91"/>
      <c r="X75" s="91"/>
      <c r="Y75" s="91"/>
      <c r="Z75" s="91"/>
      <c r="AA75" s="91"/>
      <c r="AB75" s="91"/>
      <c r="AC75" s="91"/>
      <c r="AD75" s="91"/>
      <c r="AE75" s="91"/>
      <c r="AF75" s="91"/>
      <c r="AG75" s="91"/>
      <c r="AH75" s="91"/>
      <c r="AI75" s="91"/>
      <c r="AJ75" s="91"/>
      <c r="AK75" s="91"/>
      <c r="AL75" s="91"/>
      <c r="AM75" s="91"/>
      <c r="AN75" s="91"/>
    </row>
    <row r="76" spans="1:40" ht="60" customHeight="1" x14ac:dyDescent="0.2">
      <c r="B76" s="456" t="s">
        <v>758</v>
      </c>
      <c r="C76" s="457"/>
      <c r="D76" s="457"/>
      <c r="E76" s="457"/>
      <c r="F76" s="457"/>
      <c r="G76" s="78"/>
      <c r="H76" s="78"/>
      <c r="W76" s="91"/>
      <c r="X76" s="91"/>
      <c r="Y76" s="91"/>
      <c r="Z76" s="91"/>
      <c r="AA76" s="91"/>
      <c r="AB76" s="91"/>
      <c r="AC76" s="91"/>
      <c r="AD76" s="91"/>
      <c r="AE76" s="91"/>
      <c r="AF76" s="91"/>
      <c r="AG76" s="91"/>
      <c r="AH76" s="91"/>
      <c r="AI76" s="91"/>
      <c r="AJ76" s="91"/>
      <c r="AK76" s="91"/>
      <c r="AL76" s="91"/>
      <c r="AM76" s="91"/>
      <c r="AN76" s="91"/>
    </row>
    <row r="77" spans="1:40" ht="33.75" customHeight="1" x14ac:dyDescent="0.2">
      <c r="B77" s="451" t="s">
        <v>726</v>
      </c>
      <c r="C77" s="452"/>
      <c r="D77" s="245" t="str">
        <f>J107</f>
        <v/>
      </c>
      <c r="E77" s="246"/>
      <c r="F77" s="247" t="s">
        <v>61</v>
      </c>
      <c r="G77" s="245">
        <f>G107</f>
        <v>3</v>
      </c>
      <c r="H77" s="248"/>
      <c r="W77" s="91"/>
      <c r="X77" s="91"/>
      <c r="Y77" s="91"/>
      <c r="Z77" s="91"/>
      <c r="AA77" s="91"/>
      <c r="AB77" s="91"/>
      <c r="AC77" s="91"/>
      <c r="AD77" s="91"/>
      <c r="AE77" s="91"/>
      <c r="AF77" s="91"/>
      <c r="AG77" s="91"/>
      <c r="AH77" s="91"/>
      <c r="AI77" s="91"/>
      <c r="AJ77" s="91"/>
      <c r="AK77" s="91"/>
      <c r="AL77" s="91"/>
      <c r="AM77" s="91"/>
      <c r="AN77" s="91"/>
    </row>
    <row r="78" spans="1:40" ht="20.100000000000001" customHeight="1" x14ac:dyDescent="0.2">
      <c r="B78" s="92" t="s">
        <v>730</v>
      </c>
      <c r="W78" s="91"/>
      <c r="X78" s="91"/>
      <c r="Y78" s="91"/>
      <c r="Z78" s="91"/>
      <c r="AA78" s="91"/>
      <c r="AB78" s="91"/>
      <c r="AC78" s="91"/>
      <c r="AD78" s="91"/>
      <c r="AE78" s="91"/>
      <c r="AF78" s="91"/>
      <c r="AG78" s="91"/>
      <c r="AH78" s="91"/>
      <c r="AI78" s="91"/>
      <c r="AJ78" s="91"/>
      <c r="AK78" s="91"/>
      <c r="AL78" s="91"/>
      <c r="AM78" s="91"/>
      <c r="AN78" s="91"/>
    </row>
    <row r="79" spans="1:40" s="87" customFormat="1" ht="38.25" x14ac:dyDescent="0.25">
      <c r="A79" s="60"/>
      <c r="B79" s="253" t="s">
        <v>731</v>
      </c>
      <c r="C79" s="453" t="s">
        <v>805</v>
      </c>
      <c r="D79" s="453"/>
      <c r="E79" s="453"/>
      <c r="F79" s="453"/>
      <c r="G79" s="254" t="s">
        <v>733</v>
      </c>
      <c r="H79" s="255" t="s">
        <v>734</v>
      </c>
      <c r="I79" s="98"/>
      <c r="J79" s="99" t="s">
        <v>60</v>
      </c>
      <c r="K79" s="85"/>
      <c r="L79" s="85"/>
      <c r="M79" s="86"/>
      <c r="N79" s="85"/>
      <c r="O79" s="86"/>
      <c r="P79" s="86"/>
      <c r="Q79" s="86"/>
      <c r="R79" s="86"/>
      <c r="S79" s="390"/>
      <c r="T79" s="390"/>
      <c r="U79" s="390"/>
      <c r="V79" s="390"/>
      <c r="W79" s="86"/>
      <c r="X79" s="86"/>
      <c r="Y79" s="86"/>
      <c r="Z79" s="86"/>
      <c r="AA79" s="86"/>
      <c r="AB79" s="86"/>
      <c r="AC79" s="86"/>
      <c r="AD79" s="86"/>
      <c r="AE79" s="86"/>
      <c r="AF79" s="86"/>
      <c r="AG79" s="86"/>
      <c r="AH79" s="86"/>
      <c r="AI79" s="86"/>
      <c r="AJ79" s="86"/>
      <c r="AK79" s="86"/>
      <c r="AL79" s="86"/>
      <c r="AM79" s="86"/>
      <c r="AN79" s="86"/>
    </row>
    <row r="80" spans="1:40" s="87" customFormat="1" x14ac:dyDescent="0.25">
      <c r="A80" s="60"/>
      <c r="B80" s="226" t="s">
        <v>572</v>
      </c>
      <c r="C80" s="124" t="s">
        <v>460</v>
      </c>
      <c r="D80" s="125"/>
      <c r="E80" s="125"/>
      <c r="F80" s="125"/>
      <c r="G80" s="254"/>
      <c r="H80" s="255"/>
      <c r="I80" s="98"/>
      <c r="J80" s="85"/>
      <c r="K80" s="85"/>
      <c r="L80" s="85"/>
      <c r="M80" s="86"/>
      <c r="N80" s="85"/>
      <c r="O80" s="86"/>
      <c r="P80" s="86"/>
      <c r="Q80" s="86"/>
      <c r="R80" s="86"/>
      <c r="S80" s="390"/>
      <c r="T80" s="390"/>
      <c r="U80" s="390"/>
      <c r="V80" s="390"/>
      <c r="W80" s="86"/>
      <c r="X80" s="86"/>
      <c r="Y80" s="86"/>
      <c r="Z80" s="86"/>
      <c r="AA80" s="86"/>
      <c r="AB80" s="86"/>
      <c r="AC80" s="86"/>
      <c r="AD80" s="86"/>
      <c r="AE80" s="86"/>
      <c r="AF80" s="86"/>
      <c r="AG80" s="86"/>
      <c r="AH80" s="86"/>
      <c r="AI80" s="86"/>
      <c r="AJ80" s="86"/>
      <c r="AK80" s="86"/>
      <c r="AL80" s="86"/>
      <c r="AM80" s="86"/>
      <c r="AN80" s="86"/>
    </row>
    <row r="81" spans="2:40" ht="15" x14ac:dyDescent="0.25">
      <c r="B81" s="227" t="s">
        <v>575</v>
      </c>
      <c r="C81" s="103" t="s">
        <v>759</v>
      </c>
      <c r="D81" s="104"/>
      <c r="E81" s="104"/>
      <c r="F81" s="104"/>
      <c r="G81" s="105">
        <f>IF(H81="na","na",3)</f>
        <v>3</v>
      </c>
      <c r="H81" s="113" t="str">
        <f>IF(ISBLANK('Prototype Protection'!E5),"",'Prototype Protection'!E5)</f>
        <v/>
      </c>
      <c r="J81" s="6" t="str">
        <f t="shared" ref="J81:J106" si="5">IF(H81="na","",IF(H81="","",IF((H81)&gt;G81,G81,(H81))))</f>
        <v/>
      </c>
      <c r="W81" s="91"/>
      <c r="X81" s="91"/>
      <c r="Y81" s="91"/>
      <c r="Z81" s="91"/>
      <c r="AA81" s="91"/>
      <c r="AB81" s="91"/>
      <c r="AC81" s="91"/>
      <c r="AD81" s="91"/>
      <c r="AE81" s="91"/>
      <c r="AF81" s="91"/>
      <c r="AG81" s="91"/>
      <c r="AH81" s="91"/>
      <c r="AI81" s="91"/>
      <c r="AJ81" s="91"/>
      <c r="AK81" s="91"/>
      <c r="AL81" s="91"/>
      <c r="AM81" s="91"/>
      <c r="AN81" s="91"/>
    </row>
    <row r="82" spans="2:40" ht="15" x14ac:dyDescent="0.25">
      <c r="B82" s="227" t="s">
        <v>581</v>
      </c>
      <c r="C82" s="103" t="s">
        <v>760</v>
      </c>
      <c r="D82" s="110"/>
      <c r="E82" s="110"/>
      <c r="F82" s="110"/>
      <c r="G82" s="105">
        <f>IF(H82="na","na",3)</f>
        <v>3</v>
      </c>
      <c r="H82" s="113" t="str">
        <f>IF(ISBLANK('Prototype Protection'!E6),"",'Prototype Protection'!E6)</f>
        <v/>
      </c>
      <c r="J82" s="6" t="str">
        <f t="shared" si="5"/>
        <v/>
      </c>
      <c r="W82" s="91"/>
      <c r="X82" s="91"/>
      <c r="Y82" s="91"/>
      <c r="Z82" s="91"/>
      <c r="AA82" s="91"/>
      <c r="AB82" s="91"/>
      <c r="AC82" s="91"/>
      <c r="AD82" s="91"/>
      <c r="AE82" s="91"/>
      <c r="AF82" s="91"/>
      <c r="AG82" s="91"/>
      <c r="AH82" s="91"/>
      <c r="AI82" s="91"/>
      <c r="AJ82" s="91"/>
      <c r="AK82" s="91"/>
      <c r="AL82" s="91"/>
      <c r="AM82" s="91"/>
      <c r="AN82" s="91"/>
    </row>
    <row r="83" spans="2:40" ht="15" x14ac:dyDescent="0.25">
      <c r="B83" s="227" t="s">
        <v>587</v>
      </c>
      <c r="C83" s="103" t="s">
        <v>761</v>
      </c>
      <c r="D83" s="110"/>
      <c r="E83" s="110"/>
      <c r="F83" s="110"/>
      <c r="G83" s="105">
        <f t="shared" ref="G83:G106" si="6">IF(H83="na","na",3)</f>
        <v>3</v>
      </c>
      <c r="H83" s="113" t="str">
        <f>IF(ISBLANK('Prototype Protection'!E7),"",'Prototype Protection'!E7)</f>
        <v/>
      </c>
      <c r="J83" s="6" t="str">
        <f t="shared" si="5"/>
        <v/>
      </c>
      <c r="W83" s="91"/>
      <c r="X83" s="91"/>
      <c r="Y83" s="91"/>
      <c r="Z83" s="91"/>
      <c r="AA83" s="91"/>
      <c r="AB83" s="91"/>
      <c r="AC83" s="91"/>
      <c r="AD83" s="91"/>
      <c r="AE83" s="91"/>
      <c r="AF83" s="91"/>
      <c r="AG83" s="91"/>
      <c r="AH83" s="91"/>
      <c r="AI83" s="91"/>
      <c r="AJ83" s="91"/>
      <c r="AK83" s="91"/>
      <c r="AL83" s="91"/>
      <c r="AM83" s="91"/>
      <c r="AN83" s="91"/>
    </row>
    <row r="84" spans="2:40" ht="15" x14ac:dyDescent="0.25">
      <c r="B84" s="227" t="s">
        <v>593</v>
      </c>
      <c r="C84" s="103" t="s">
        <v>762</v>
      </c>
      <c r="D84" s="111"/>
      <c r="E84" s="111"/>
      <c r="F84" s="111"/>
      <c r="G84" s="105">
        <f t="shared" si="6"/>
        <v>3</v>
      </c>
      <c r="H84" s="113" t="str">
        <f>IF(ISBLANK('Prototype Protection'!E8),"",'Prototype Protection'!E8)</f>
        <v/>
      </c>
      <c r="J84" s="6" t="str">
        <f t="shared" si="5"/>
        <v/>
      </c>
      <c r="W84" s="91"/>
      <c r="X84" s="91"/>
      <c r="Y84" s="91"/>
      <c r="Z84" s="91"/>
      <c r="AA84" s="91"/>
      <c r="AB84" s="91"/>
      <c r="AC84" s="91"/>
      <c r="AD84" s="91"/>
      <c r="AE84" s="91"/>
      <c r="AF84" s="91"/>
      <c r="AG84" s="91"/>
      <c r="AH84" s="91"/>
      <c r="AI84" s="91"/>
      <c r="AJ84" s="91"/>
      <c r="AK84" s="91"/>
      <c r="AL84" s="91"/>
      <c r="AM84" s="91"/>
      <c r="AN84" s="91"/>
    </row>
    <row r="85" spans="2:40" ht="15" x14ac:dyDescent="0.25">
      <c r="B85" s="227" t="s">
        <v>600</v>
      </c>
      <c r="C85" s="103" t="s">
        <v>763</v>
      </c>
      <c r="D85" s="111"/>
      <c r="E85" s="111"/>
      <c r="F85" s="111"/>
      <c r="G85" s="105">
        <f t="shared" si="6"/>
        <v>3</v>
      </c>
      <c r="H85" s="113" t="str">
        <f>IF(ISBLANK('Prototype Protection'!E9),"",'Prototype Protection'!E9)</f>
        <v/>
      </c>
      <c r="J85" s="6" t="str">
        <f t="shared" si="5"/>
        <v/>
      </c>
      <c r="W85" s="91"/>
      <c r="X85" s="91"/>
      <c r="Y85" s="91"/>
      <c r="Z85" s="91"/>
      <c r="AA85" s="91"/>
      <c r="AB85" s="91"/>
      <c r="AC85" s="91"/>
      <c r="AD85" s="91"/>
      <c r="AE85" s="91"/>
      <c r="AF85" s="91"/>
      <c r="AG85" s="91"/>
      <c r="AH85" s="91"/>
      <c r="AI85" s="91"/>
      <c r="AJ85" s="91"/>
      <c r="AK85" s="91"/>
      <c r="AL85" s="91"/>
      <c r="AM85" s="91"/>
      <c r="AN85" s="91"/>
    </row>
    <row r="86" spans="2:40" ht="15" x14ac:dyDescent="0.25">
      <c r="B86" s="227" t="s">
        <v>607</v>
      </c>
      <c r="C86" s="103" t="s">
        <v>764</v>
      </c>
      <c r="D86" s="111"/>
      <c r="E86" s="111"/>
      <c r="F86" s="111"/>
      <c r="G86" s="105">
        <f t="shared" si="6"/>
        <v>3</v>
      </c>
      <c r="H86" s="113" t="str">
        <f>IF(ISBLANK('Prototype Protection'!E10),"",'Prototype Protection'!E10)</f>
        <v/>
      </c>
      <c r="J86" s="6" t="str">
        <f t="shared" si="5"/>
        <v/>
      </c>
      <c r="W86" s="91"/>
      <c r="X86" s="91"/>
      <c r="Y86" s="91"/>
      <c r="Z86" s="91"/>
      <c r="AA86" s="91"/>
      <c r="AB86" s="91"/>
      <c r="AC86" s="91"/>
      <c r="AD86" s="91"/>
      <c r="AE86" s="91"/>
      <c r="AF86" s="91"/>
      <c r="AG86" s="91"/>
      <c r="AH86" s="91"/>
      <c r="AI86" s="91"/>
      <c r="AJ86" s="91"/>
      <c r="AK86" s="91"/>
      <c r="AL86" s="91"/>
      <c r="AM86" s="91"/>
      <c r="AN86" s="91"/>
    </row>
    <row r="87" spans="2:40" ht="15" x14ac:dyDescent="0.25">
      <c r="B87" s="227" t="s">
        <v>612</v>
      </c>
      <c r="C87" s="103" t="s">
        <v>765</v>
      </c>
      <c r="D87" s="111"/>
      <c r="E87" s="111"/>
      <c r="F87" s="111"/>
      <c r="G87" s="105">
        <f t="shared" si="6"/>
        <v>3</v>
      </c>
      <c r="H87" s="113" t="str">
        <f>IF(ISBLANK('Prototype Protection'!E11),"",'Prototype Protection'!E11)</f>
        <v/>
      </c>
      <c r="J87" s="6" t="str">
        <f t="shared" si="5"/>
        <v/>
      </c>
      <c r="W87" s="91"/>
      <c r="X87" s="91"/>
      <c r="Y87" s="91"/>
      <c r="Z87" s="91"/>
      <c r="AA87" s="91"/>
      <c r="AB87" s="91"/>
      <c r="AC87" s="91"/>
      <c r="AD87" s="91"/>
      <c r="AE87" s="91"/>
      <c r="AF87" s="91"/>
      <c r="AG87" s="91"/>
      <c r="AH87" s="91"/>
      <c r="AI87" s="91"/>
      <c r="AJ87" s="91"/>
      <c r="AK87" s="91"/>
      <c r="AL87" s="91"/>
      <c r="AM87" s="91"/>
      <c r="AN87" s="91"/>
    </row>
    <row r="88" spans="2:40" ht="15" x14ac:dyDescent="0.25">
      <c r="B88" s="227" t="s">
        <v>617</v>
      </c>
      <c r="C88" s="103" t="s">
        <v>766</v>
      </c>
      <c r="D88" s="111"/>
      <c r="E88" s="111"/>
      <c r="F88" s="111"/>
      <c r="G88" s="105">
        <f t="shared" si="6"/>
        <v>3</v>
      </c>
      <c r="H88" s="113" t="str">
        <f>IF(ISBLANK('Prototype Protection'!E12),"",'Prototype Protection'!E12)</f>
        <v/>
      </c>
      <c r="J88" s="6" t="str">
        <f t="shared" si="5"/>
        <v/>
      </c>
      <c r="W88" s="91"/>
      <c r="X88" s="91"/>
      <c r="Y88" s="91"/>
      <c r="Z88" s="91"/>
      <c r="AA88" s="91"/>
      <c r="AB88" s="91"/>
      <c r="AC88" s="91"/>
      <c r="AD88" s="91"/>
      <c r="AE88" s="91"/>
      <c r="AF88" s="91"/>
      <c r="AG88" s="91"/>
      <c r="AH88" s="91"/>
      <c r="AI88" s="91"/>
      <c r="AJ88" s="91"/>
      <c r="AK88" s="91"/>
      <c r="AL88" s="91"/>
      <c r="AM88" s="91"/>
      <c r="AN88" s="91"/>
    </row>
    <row r="89" spans="2:40" x14ac:dyDescent="0.2">
      <c r="B89" s="226" t="s">
        <v>623</v>
      </c>
      <c r="C89" s="126" t="s">
        <v>625</v>
      </c>
      <c r="D89" s="111"/>
      <c r="E89" s="111"/>
      <c r="F89" s="111"/>
      <c r="G89" s="105"/>
      <c r="H89" s="113"/>
      <c r="J89" s="6" t="str">
        <f t="shared" si="5"/>
        <v/>
      </c>
      <c r="W89" s="91"/>
      <c r="X89" s="91"/>
      <c r="Y89" s="91"/>
      <c r="Z89" s="91"/>
      <c r="AA89" s="91"/>
      <c r="AB89" s="91"/>
      <c r="AC89" s="91"/>
      <c r="AD89" s="91"/>
      <c r="AE89" s="91"/>
      <c r="AF89" s="91"/>
      <c r="AG89" s="91"/>
      <c r="AH89" s="91"/>
      <c r="AI89" s="91"/>
      <c r="AJ89" s="91"/>
      <c r="AK89" s="91"/>
      <c r="AL89" s="91"/>
      <c r="AM89" s="91"/>
      <c r="AN89" s="91"/>
    </row>
    <row r="90" spans="2:40" ht="15" x14ac:dyDescent="0.25">
      <c r="B90" s="227" t="s">
        <v>627</v>
      </c>
      <c r="C90" s="103" t="s">
        <v>767</v>
      </c>
      <c r="D90" s="111"/>
      <c r="E90" s="111"/>
      <c r="F90" s="111"/>
      <c r="G90" s="105">
        <f t="shared" si="6"/>
        <v>3</v>
      </c>
      <c r="H90" s="113" t="str">
        <f>IF(ISBLANK('Prototype Protection'!E14),"",'Prototype Protection'!E14)</f>
        <v/>
      </c>
      <c r="J90" s="6" t="str">
        <f t="shared" si="5"/>
        <v/>
      </c>
      <c r="W90" s="91"/>
      <c r="X90" s="91"/>
      <c r="Y90" s="91"/>
      <c r="Z90" s="91"/>
      <c r="AA90" s="91"/>
      <c r="AB90" s="91"/>
      <c r="AC90" s="91"/>
      <c r="AD90" s="91"/>
      <c r="AE90" s="91"/>
      <c r="AF90" s="91"/>
      <c r="AG90" s="91"/>
      <c r="AH90" s="91"/>
      <c r="AI90" s="91"/>
      <c r="AJ90" s="91"/>
      <c r="AK90" s="91"/>
      <c r="AL90" s="91"/>
      <c r="AM90" s="91"/>
      <c r="AN90" s="91"/>
    </row>
    <row r="91" spans="2:40" ht="15" x14ac:dyDescent="0.25">
      <c r="B91" s="227" t="s">
        <v>632</v>
      </c>
      <c r="C91" s="103" t="s">
        <v>768</v>
      </c>
      <c r="D91" s="111"/>
      <c r="E91" s="111"/>
      <c r="F91" s="111"/>
      <c r="G91" s="105">
        <f t="shared" si="6"/>
        <v>3</v>
      </c>
      <c r="H91" s="113" t="str">
        <f>IF(ISBLANK('Prototype Protection'!E15),"",'Prototype Protection'!E15)</f>
        <v/>
      </c>
      <c r="J91" s="6" t="str">
        <f t="shared" si="5"/>
        <v/>
      </c>
      <c r="W91" s="91"/>
      <c r="X91" s="91"/>
      <c r="Y91" s="91"/>
      <c r="Z91" s="91"/>
      <c r="AA91" s="91"/>
      <c r="AB91" s="91"/>
      <c r="AC91" s="91"/>
      <c r="AD91" s="91"/>
      <c r="AE91" s="91"/>
      <c r="AF91" s="91"/>
      <c r="AG91" s="91"/>
      <c r="AH91" s="91"/>
      <c r="AI91" s="91"/>
      <c r="AJ91" s="91"/>
      <c r="AK91" s="91"/>
      <c r="AL91" s="91"/>
      <c r="AM91" s="91"/>
      <c r="AN91" s="91"/>
    </row>
    <row r="92" spans="2:40" ht="15" x14ac:dyDescent="0.25">
      <c r="B92" s="227" t="s">
        <v>637</v>
      </c>
      <c r="C92" s="103" t="s">
        <v>769</v>
      </c>
      <c r="D92" s="111"/>
      <c r="E92" s="111"/>
      <c r="F92" s="111"/>
      <c r="G92" s="105">
        <f t="shared" si="6"/>
        <v>3</v>
      </c>
      <c r="H92" s="113" t="str">
        <f>IF(ISBLANK('Prototype Protection'!E16),"",'Prototype Protection'!E16)</f>
        <v/>
      </c>
      <c r="J92" s="6" t="str">
        <f t="shared" si="5"/>
        <v/>
      </c>
      <c r="W92" s="91"/>
      <c r="X92" s="91"/>
      <c r="Y92" s="91"/>
      <c r="Z92" s="91"/>
      <c r="AA92" s="91"/>
      <c r="AB92" s="91"/>
      <c r="AC92" s="91"/>
      <c r="AD92" s="91"/>
      <c r="AE92" s="91"/>
      <c r="AF92" s="91"/>
      <c r="AG92" s="91"/>
      <c r="AH92" s="91"/>
      <c r="AI92" s="91"/>
      <c r="AJ92" s="91"/>
      <c r="AK92" s="91"/>
      <c r="AL92" s="91"/>
      <c r="AM92" s="91"/>
      <c r="AN92" s="91"/>
    </row>
    <row r="93" spans="2:40" ht="15" x14ac:dyDescent="0.25">
      <c r="B93" s="227" t="s">
        <v>641</v>
      </c>
      <c r="C93" s="103" t="s">
        <v>770</v>
      </c>
      <c r="D93" s="111"/>
      <c r="E93" s="111"/>
      <c r="F93" s="111"/>
      <c r="G93" s="105">
        <f t="shared" si="6"/>
        <v>3</v>
      </c>
      <c r="H93" s="113" t="str">
        <f>IF(ISBLANK('Prototype Protection'!E17),"",'Prototype Protection'!E17)</f>
        <v/>
      </c>
      <c r="J93" s="6" t="str">
        <f t="shared" si="5"/>
        <v/>
      </c>
      <c r="W93" s="91"/>
      <c r="X93" s="91"/>
      <c r="Y93" s="91"/>
      <c r="Z93" s="91"/>
      <c r="AA93" s="91"/>
      <c r="AB93" s="91"/>
      <c r="AC93" s="91"/>
      <c r="AD93" s="91"/>
      <c r="AE93" s="91"/>
      <c r="AF93" s="91"/>
      <c r="AG93" s="91"/>
      <c r="AH93" s="91"/>
      <c r="AI93" s="91"/>
      <c r="AJ93" s="91"/>
      <c r="AK93" s="91"/>
      <c r="AL93" s="91"/>
      <c r="AM93" s="91"/>
      <c r="AN93" s="91"/>
    </row>
    <row r="94" spans="2:40" ht="15" x14ac:dyDescent="0.25">
      <c r="B94" s="227" t="s">
        <v>645</v>
      </c>
      <c r="C94" s="103" t="s">
        <v>771</v>
      </c>
      <c r="D94" s="111"/>
      <c r="E94" s="111"/>
      <c r="F94" s="111"/>
      <c r="G94" s="105">
        <f t="shared" si="6"/>
        <v>3</v>
      </c>
      <c r="H94" s="113" t="str">
        <f>IF(ISBLANK('Prototype Protection'!E18),"",'Prototype Protection'!E18)</f>
        <v/>
      </c>
      <c r="J94" s="6" t="str">
        <f t="shared" si="5"/>
        <v/>
      </c>
      <c r="W94" s="91"/>
      <c r="X94" s="91"/>
      <c r="Y94" s="91"/>
      <c r="Z94" s="91"/>
      <c r="AA94" s="91"/>
      <c r="AB94" s="91"/>
      <c r="AC94" s="91"/>
      <c r="AD94" s="91"/>
      <c r="AE94" s="91"/>
      <c r="AF94" s="91"/>
      <c r="AG94" s="91"/>
      <c r="AH94" s="91"/>
      <c r="AI94" s="91"/>
      <c r="AJ94" s="91"/>
      <c r="AK94" s="91"/>
      <c r="AL94" s="91"/>
      <c r="AM94" s="91"/>
      <c r="AN94" s="91"/>
    </row>
    <row r="95" spans="2:40" ht="15" x14ac:dyDescent="0.25">
      <c r="B95" s="227" t="s">
        <v>650</v>
      </c>
      <c r="C95" s="103" t="s">
        <v>772</v>
      </c>
      <c r="D95" s="111"/>
      <c r="E95" s="111"/>
      <c r="F95" s="111"/>
      <c r="G95" s="105">
        <f t="shared" si="6"/>
        <v>3</v>
      </c>
      <c r="H95" s="113" t="str">
        <f>IF(ISBLANK('Prototype Protection'!E19),"",'Prototype Protection'!E19)</f>
        <v/>
      </c>
      <c r="J95" s="6" t="str">
        <f t="shared" si="5"/>
        <v/>
      </c>
      <c r="W95" s="91"/>
      <c r="X95" s="91"/>
      <c r="Y95" s="91"/>
      <c r="Z95" s="91"/>
      <c r="AA95" s="91"/>
      <c r="AB95" s="91"/>
      <c r="AC95" s="91"/>
      <c r="AD95" s="91"/>
      <c r="AE95" s="91"/>
      <c r="AF95" s="91"/>
      <c r="AG95" s="91"/>
      <c r="AH95" s="91"/>
      <c r="AI95" s="91"/>
      <c r="AJ95" s="91"/>
      <c r="AK95" s="91"/>
      <c r="AL95" s="91"/>
      <c r="AM95" s="91"/>
      <c r="AN95" s="91"/>
    </row>
    <row r="96" spans="2:40" ht="15" x14ac:dyDescent="0.25">
      <c r="B96" s="227" t="s">
        <v>655</v>
      </c>
      <c r="C96" s="103" t="s">
        <v>773</v>
      </c>
      <c r="D96" s="111"/>
      <c r="E96" s="111"/>
      <c r="F96" s="111"/>
      <c r="G96" s="105">
        <f t="shared" si="6"/>
        <v>3</v>
      </c>
      <c r="H96" s="113" t="str">
        <f>IF(ISBLANK('Prototype Protection'!E20),"",'Prototype Protection'!E20)</f>
        <v/>
      </c>
      <c r="J96" s="6" t="str">
        <f t="shared" si="5"/>
        <v/>
      </c>
      <c r="W96" s="91"/>
      <c r="X96" s="91"/>
      <c r="Y96" s="91"/>
      <c r="Z96" s="91"/>
      <c r="AA96" s="91"/>
      <c r="AB96" s="91"/>
      <c r="AC96" s="91"/>
      <c r="AD96" s="91"/>
      <c r="AE96" s="91"/>
      <c r="AF96" s="91"/>
      <c r="AG96" s="91"/>
      <c r="AH96" s="91"/>
      <c r="AI96" s="91"/>
      <c r="AJ96" s="91"/>
      <c r="AK96" s="91"/>
      <c r="AL96" s="91"/>
      <c r="AM96" s="91"/>
      <c r="AN96" s="91"/>
    </row>
    <row r="97" spans="2:40" x14ac:dyDescent="0.2">
      <c r="B97" s="228" t="s">
        <v>660</v>
      </c>
      <c r="C97" s="126" t="s">
        <v>662</v>
      </c>
      <c r="D97" s="111"/>
      <c r="E97" s="111"/>
      <c r="F97" s="111"/>
      <c r="G97" s="105"/>
      <c r="H97" s="113"/>
      <c r="J97" s="6" t="str">
        <f t="shared" si="5"/>
        <v/>
      </c>
      <c r="W97" s="91"/>
      <c r="X97" s="91"/>
      <c r="Y97" s="91"/>
      <c r="Z97" s="91"/>
      <c r="AA97" s="91"/>
      <c r="AB97" s="91"/>
      <c r="AC97" s="91"/>
      <c r="AD97" s="91"/>
      <c r="AE97" s="91"/>
      <c r="AF97" s="91"/>
      <c r="AG97" s="91"/>
      <c r="AH97" s="91"/>
      <c r="AI97" s="91"/>
      <c r="AJ97" s="91"/>
      <c r="AK97" s="91"/>
      <c r="AL97" s="91"/>
      <c r="AM97" s="91"/>
      <c r="AN97" s="91"/>
    </row>
    <row r="98" spans="2:40" ht="15" x14ac:dyDescent="0.25">
      <c r="B98" s="227" t="s">
        <v>663</v>
      </c>
      <c r="C98" s="103" t="s">
        <v>774</v>
      </c>
      <c r="D98" s="111"/>
      <c r="E98" s="111"/>
      <c r="F98" s="111"/>
      <c r="G98" s="105">
        <f t="shared" si="6"/>
        <v>3</v>
      </c>
      <c r="H98" s="113" t="str">
        <f>IF(ISBLANK('Prototype Protection'!E22),"",'Prototype Protection'!E22)</f>
        <v/>
      </c>
      <c r="J98" s="6" t="str">
        <f t="shared" si="5"/>
        <v/>
      </c>
      <c r="W98" s="91"/>
      <c r="X98" s="91"/>
      <c r="Y98" s="91"/>
      <c r="Z98" s="91"/>
      <c r="AA98" s="91"/>
      <c r="AB98" s="91"/>
      <c r="AC98" s="91"/>
      <c r="AD98" s="91"/>
      <c r="AE98" s="91"/>
      <c r="AF98" s="91"/>
      <c r="AG98" s="91"/>
      <c r="AH98" s="91"/>
      <c r="AI98" s="91"/>
      <c r="AJ98" s="91"/>
      <c r="AK98" s="91"/>
      <c r="AL98" s="91"/>
      <c r="AM98" s="91"/>
      <c r="AN98" s="91"/>
    </row>
    <row r="99" spans="2:40" ht="15" x14ac:dyDescent="0.25">
      <c r="B99" s="227" t="s">
        <v>668</v>
      </c>
      <c r="C99" s="103" t="s">
        <v>775</v>
      </c>
      <c r="D99" s="111"/>
      <c r="E99" s="111"/>
      <c r="F99" s="111"/>
      <c r="G99" s="105">
        <f t="shared" si="6"/>
        <v>3</v>
      </c>
      <c r="H99" s="113" t="str">
        <f>IF(ISBLANK('Prototype Protection'!E23),"",'Prototype Protection'!E23)</f>
        <v/>
      </c>
      <c r="J99" s="6" t="str">
        <f t="shared" si="5"/>
        <v/>
      </c>
      <c r="W99" s="91"/>
      <c r="X99" s="91"/>
      <c r="Y99" s="91"/>
      <c r="Z99" s="91"/>
      <c r="AA99" s="91"/>
      <c r="AB99" s="91"/>
      <c r="AC99" s="91"/>
      <c r="AD99" s="91"/>
      <c r="AE99" s="91"/>
      <c r="AF99" s="91"/>
      <c r="AG99" s="91"/>
      <c r="AH99" s="91"/>
      <c r="AI99" s="91"/>
      <c r="AJ99" s="91"/>
      <c r="AK99" s="91"/>
      <c r="AL99" s="91"/>
      <c r="AM99" s="91"/>
      <c r="AN99" s="91"/>
    </row>
    <row r="100" spans="2:40" x14ac:dyDescent="0.2">
      <c r="B100" s="228" t="s">
        <v>673</v>
      </c>
      <c r="C100" s="126" t="s">
        <v>675</v>
      </c>
      <c r="D100" s="111"/>
      <c r="E100" s="111"/>
      <c r="F100" s="111"/>
      <c r="G100" s="105"/>
      <c r="H100" s="113"/>
      <c r="J100" s="6" t="str">
        <f t="shared" si="5"/>
        <v/>
      </c>
      <c r="W100" s="91"/>
      <c r="X100" s="91"/>
      <c r="Y100" s="91"/>
      <c r="Z100" s="91"/>
      <c r="AA100" s="91"/>
      <c r="AB100" s="91"/>
      <c r="AC100" s="91"/>
      <c r="AD100" s="91"/>
      <c r="AE100" s="91"/>
      <c r="AF100" s="91"/>
      <c r="AG100" s="91"/>
      <c r="AH100" s="91"/>
      <c r="AI100" s="91"/>
      <c r="AJ100" s="91"/>
      <c r="AK100" s="91"/>
      <c r="AL100" s="91"/>
      <c r="AM100" s="91"/>
      <c r="AN100" s="91"/>
    </row>
    <row r="101" spans="2:40" ht="15" x14ac:dyDescent="0.25">
      <c r="B101" s="227" t="s">
        <v>677</v>
      </c>
      <c r="C101" s="103" t="s">
        <v>776</v>
      </c>
      <c r="D101" s="111"/>
      <c r="E101" s="111"/>
      <c r="F101" s="111"/>
      <c r="G101" s="105">
        <f t="shared" si="6"/>
        <v>3</v>
      </c>
      <c r="H101" s="113" t="str">
        <f>IF(ISBLANK('Prototype Protection'!E25),"",'Prototype Protection'!E25)</f>
        <v/>
      </c>
      <c r="J101" s="6" t="str">
        <f t="shared" si="5"/>
        <v/>
      </c>
      <c r="W101" s="91"/>
      <c r="X101" s="91"/>
      <c r="Y101" s="91"/>
      <c r="Z101" s="91"/>
      <c r="AA101" s="91"/>
      <c r="AB101" s="91"/>
      <c r="AC101" s="91"/>
      <c r="AD101" s="91"/>
      <c r="AE101" s="91"/>
      <c r="AF101" s="91"/>
      <c r="AG101" s="91"/>
      <c r="AH101" s="91"/>
      <c r="AI101" s="91"/>
      <c r="AJ101" s="91"/>
      <c r="AK101" s="91"/>
      <c r="AL101" s="91"/>
      <c r="AM101" s="91"/>
      <c r="AN101" s="91"/>
    </row>
    <row r="102" spans="2:40" ht="15" x14ac:dyDescent="0.25">
      <c r="B102" s="227" t="s">
        <v>682</v>
      </c>
      <c r="C102" s="103" t="s">
        <v>777</v>
      </c>
      <c r="D102" s="111"/>
      <c r="E102" s="111"/>
      <c r="F102" s="111"/>
      <c r="G102" s="105">
        <f t="shared" si="6"/>
        <v>3</v>
      </c>
      <c r="H102" s="113" t="str">
        <f>IF(ISBLANK('Prototype Protection'!E26),"",'Prototype Protection'!E26)</f>
        <v/>
      </c>
      <c r="J102" s="6" t="str">
        <f t="shared" si="5"/>
        <v/>
      </c>
      <c r="W102" s="91"/>
      <c r="X102" s="91"/>
      <c r="Y102" s="91"/>
      <c r="Z102" s="91"/>
      <c r="AA102" s="91"/>
      <c r="AB102" s="91"/>
      <c r="AC102" s="91"/>
      <c r="AD102" s="91"/>
      <c r="AE102" s="91"/>
      <c r="AF102" s="91"/>
      <c r="AG102" s="91"/>
      <c r="AH102" s="91"/>
      <c r="AI102" s="91"/>
      <c r="AJ102" s="91"/>
      <c r="AK102" s="91"/>
      <c r="AL102" s="91"/>
      <c r="AM102" s="91"/>
      <c r="AN102" s="91"/>
    </row>
    <row r="103" spans="2:40" ht="15" x14ac:dyDescent="0.25">
      <c r="B103" s="227" t="s">
        <v>687</v>
      </c>
      <c r="C103" s="103" t="s">
        <v>778</v>
      </c>
      <c r="D103" s="111"/>
      <c r="E103" s="111"/>
      <c r="F103" s="111"/>
      <c r="G103" s="105">
        <f t="shared" si="6"/>
        <v>3</v>
      </c>
      <c r="H103" s="113" t="str">
        <f>IF(ISBLANK('Prototype Protection'!E27),"",'Prototype Protection'!E27)</f>
        <v/>
      </c>
      <c r="J103" s="6" t="str">
        <f t="shared" si="5"/>
        <v/>
      </c>
      <c r="W103" s="91"/>
      <c r="X103" s="91"/>
      <c r="Y103" s="91"/>
      <c r="Z103" s="91"/>
      <c r="AA103" s="91"/>
      <c r="AB103" s="91"/>
      <c r="AC103" s="91"/>
      <c r="AD103" s="91"/>
      <c r="AE103" s="91"/>
      <c r="AF103" s="91"/>
      <c r="AG103" s="91"/>
      <c r="AH103" s="91"/>
      <c r="AI103" s="91"/>
      <c r="AJ103" s="91"/>
      <c r="AK103" s="91"/>
      <c r="AL103" s="91"/>
      <c r="AM103" s="91"/>
      <c r="AN103" s="91"/>
    </row>
    <row r="104" spans="2:40" x14ac:dyDescent="0.2">
      <c r="B104" s="228" t="s">
        <v>692</v>
      </c>
      <c r="C104" s="126" t="s">
        <v>694</v>
      </c>
      <c r="D104" s="111"/>
      <c r="E104" s="111"/>
      <c r="F104" s="111"/>
      <c r="G104" s="105"/>
      <c r="H104" s="113"/>
      <c r="J104" s="6" t="str">
        <f t="shared" si="5"/>
        <v/>
      </c>
      <c r="W104" s="91"/>
      <c r="X104" s="91"/>
      <c r="Y104" s="91"/>
      <c r="Z104" s="91"/>
      <c r="AA104" s="91"/>
      <c r="AB104" s="91"/>
      <c r="AC104" s="91"/>
      <c r="AD104" s="91"/>
      <c r="AE104" s="91"/>
      <c r="AF104" s="91"/>
      <c r="AG104" s="91"/>
      <c r="AH104" s="91"/>
      <c r="AI104" s="91"/>
      <c r="AJ104" s="91"/>
      <c r="AK104" s="91"/>
      <c r="AL104" s="91"/>
      <c r="AM104" s="91"/>
      <c r="AN104" s="91"/>
    </row>
    <row r="105" spans="2:40" ht="15" x14ac:dyDescent="0.25">
      <c r="B105" s="227" t="s">
        <v>696</v>
      </c>
      <c r="C105" s="103" t="s">
        <v>779</v>
      </c>
      <c r="D105" s="111"/>
      <c r="E105" s="111"/>
      <c r="F105" s="111"/>
      <c r="G105" s="105">
        <f t="shared" si="6"/>
        <v>3</v>
      </c>
      <c r="H105" s="113" t="str">
        <f>IF(ISBLANK('Prototype Protection'!E29),"",'Prototype Protection'!E29)</f>
        <v/>
      </c>
      <c r="J105" s="6" t="str">
        <f t="shared" si="5"/>
        <v/>
      </c>
      <c r="W105" s="91"/>
      <c r="X105" s="91"/>
      <c r="Y105" s="91"/>
      <c r="Z105" s="91"/>
      <c r="AA105" s="91"/>
      <c r="AB105" s="91"/>
      <c r="AC105" s="91"/>
      <c r="AD105" s="91"/>
      <c r="AE105" s="91"/>
      <c r="AF105" s="91"/>
      <c r="AG105" s="91"/>
      <c r="AH105" s="91"/>
      <c r="AI105" s="91"/>
      <c r="AJ105" s="91"/>
      <c r="AK105" s="91"/>
      <c r="AL105" s="91"/>
      <c r="AM105" s="91"/>
      <c r="AN105" s="91"/>
    </row>
    <row r="106" spans="2:40" ht="15" x14ac:dyDescent="0.25">
      <c r="B106" s="227" t="s">
        <v>701</v>
      </c>
      <c r="C106" s="103" t="s">
        <v>780</v>
      </c>
      <c r="D106" s="111"/>
      <c r="E106" s="111"/>
      <c r="F106" s="111"/>
      <c r="G106" s="105">
        <f t="shared" si="6"/>
        <v>3</v>
      </c>
      <c r="H106" s="113" t="str">
        <f>IF(ISBLANK('Prototype Protection'!E30),"",'Prototype Protection'!E30)</f>
        <v/>
      </c>
      <c r="J106" s="6" t="str">
        <f t="shared" si="5"/>
        <v/>
      </c>
      <c r="W106" s="91"/>
      <c r="X106" s="91"/>
      <c r="Y106" s="91"/>
      <c r="Z106" s="91"/>
      <c r="AA106" s="91"/>
      <c r="AB106" s="91"/>
      <c r="AC106" s="91"/>
      <c r="AD106" s="91"/>
      <c r="AE106" s="91"/>
      <c r="AF106" s="91"/>
      <c r="AG106" s="91"/>
      <c r="AH106" s="91"/>
      <c r="AI106" s="91"/>
      <c r="AJ106" s="91"/>
      <c r="AK106" s="91"/>
      <c r="AL106" s="91"/>
      <c r="AM106" s="91"/>
      <c r="AN106" s="91"/>
    </row>
    <row r="107" spans="2:40" ht="20.100000000000001" customHeight="1" x14ac:dyDescent="0.2">
      <c r="B107" s="225"/>
      <c r="C107" s="127"/>
      <c r="D107" s="128"/>
      <c r="E107" s="128"/>
      <c r="F107" s="128"/>
      <c r="G107" s="129">
        <f>SUM(G81:G106)/COUNT(G81:G106)</f>
        <v>3</v>
      </c>
      <c r="H107" s="130" t="str">
        <f>IF(COUNT(H81:H106)=0,"",SUM(H81:H106)/COUNT(H81:H106))</f>
        <v/>
      </c>
      <c r="I107" s="131"/>
      <c r="J107" s="132" t="str">
        <f>IF(COUNT(J81:J106)=0,"",SUM(J81:J106)/COUNT(J81:J106))</f>
        <v/>
      </c>
      <c r="W107" s="91"/>
      <c r="X107" s="91"/>
      <c r="Y107" s="91"/>
      <c r="Z107" s="91"/>
      <c r="AA107" s="91"/>
      <c r="AB107" s="91"/>
      <c r="AC107" s="91"/>
      <c r="AD107" s="91"/>
      <c r="AE107" s="91"/>
      <c r="AF107" s="91"/>
      <c r="AG107" s="91"/>
      <c r="AH107" s="91"/>
      <c r="AI107" s="91"/>
      <c r="AJ107" s="91"/>
      <c r="AK107" s="91"/>
      <c r="AL107" s="91"/>
      <c r="AM107" s="91"/>
      <c r="AN107" s="91"/>
    </row>
    <row r="108" spans="2:40" ht="20.100000000000001" customHeight="1" x14ac:dyDescent="0.2">
      <c r="B108" s="91"/>
      <c r="C108" s="91"/>
      <c r="D108" s="91"/>
      <c r="E108" s="91"/>
      <c r="F108" s="91"/>
      <c r="G108" s="6"/>
      <c r="H108" s="95"/>
      <c r="I108" s="131"/>
      <c r="J108" s="95"/>
      <c r="W108" s="91"/>
      <c r="X108" s="91"/>
      <c r="Y108" s="91"/>
      <c r="Z108" s="91"/>
      <c r="AA108" s="91"/>
      <c r="AB108" s="91"/>
      <c r="AC108" s="91"/>
      <c r="AD108" s="91"/>
      <c r="AE108" s="91"/>
      <c r="AF108" s="91"/>
      <c r="AG108" s="91"/>
      <c r="AH108" s="91"/>
      <c r="AI108" s="91"/>
      <c r="AJ108" s="91"/>
      <c r="AK108" s="91"/>
      <c r="AL108" s="91"/>
      <c r="AM108" s="91"/>
      <c r="AN108" s="91"/>
    </row>
    <row r="109" spans="2:40" x14ac:dyDescent="0.2">
      <c r="B109" s="91"/>
      <c r="C109" s="91"/>
      <c r="D109" s="91"/>
      <c r="E109" s="91"/>
      <c r="F109" s="91"/>
      <c r="G109" s="133">
        <f>IF(COUNT(G81:G106,G17:G71)=0,"",SUM(G81:G106,G17:G71)/COUNT(G81:G106,G17:G71))</f>
        <v>3</v>
      </c>
      <c r="H109" s="133" t="str">
        <f>IF(COUNT(H81:H106,H17:H71)=0,"",SUM(H81:H106,H17:H71)/COUNT(H81:H106,H17:H71))</f>
        <v/>
      </c>
      <c r="I109" s="134"/>
      <c r="J109" s="133">
        <f>IF(COUNT(J81:J106,J17:J71)=0,"",SUM(J81:J106,J17:J71)/COUNT(J81:J106,J17:J71))</f>
        <v>3</v>
      </c>
      <c r="W109" s="91"/>
      <c r="X109" s="91"/>
      <c r="Y109" s="91"/>
      <c r="Z109" s="91"/>
      <c r="AA109" s="91"/>
      <c r="AB109" s="91"/>
      <c r="AC109" s="91"/>
      <c r="AD109" s="91"/>
      <c r="AE109" s="91"/>
      <c r="AF109" s="91"/>
      <c r="AG109" s="91"/>
      <c r="AH109" s="91"/>
      <c r="AI109" s="91"/>
      <c r="AJ109" s="91"/>
      <c r="AK109" s="91"/>
      <c r="AL109" s="91"/>
      <c r="AM109" s="91"/>
      <c r="AN109" s="91"/>
    </row>
    <row r="110" spans="2:40" x14ac:dyDescent="0.2">
      <c r="B110" s="91"/>
      <c r="C110" s="91"/>
      <c r="D110" s="91"/>
      <c r="E110" s="91"/>
      <c r="F110" s="91"/>
      <c r="G110" s="91"/>
      <c r="H110" s="91"/>
      <c r="W110" s="91"/>
      <c r="X110" s="91"/>
      <c r="Y110" s="91"/>
      <c r="Z110" s="91"/>
      <c r="AA110" s="91"/>
      <c r="AB110" s="91"/>
      <c r="AC110" s="91"/>
      <c r="AD110" s="91"/>
      <c r="AE110" s="91"/>
      <c r="AF110" s="91"/>
      <c r="AG110" s="91"/>
      <c r="AH110" s="91"/>
      <c r="AI110" s="91"/>
      <c r="AJ110" s="91"/>
      <c r="AK110" s="91"/>
      <c r="AL110" s="91"/>
      <c r="AM110" s="91"/>
      <c r="AN110" s="91"/>
    </row>
    <row r="111" spans="2:40" x14ac:dyDescent="0.2">
      <c r="B111" s="91"/>
      <c r="C111" s="91"/>
      <c r="D111" s="91"/>
      <c r="E111" s="91"/>
      <c r="F111" s="91"/>
      <c r="G111" s="91"/>
      <c r="H111" s="91"/>
      <c r="W111" s="91"/>
      <c r="X111" s="91"/>
      <c r="Y111" s="91"/>
      <c r="Z111" s="91"/>
      <c r="AA111" s="91"/>
      <c r="AB111" s="91"/>
      <c r="AC111" s="91"/>
      <c r="AD111" s="91"/>
      <c r="AE111" s="91"/>
      <c r="AF111" s="91"/>
      <c r="AG111" s="91"/>
      <c r="AH111" s="91"/>
      <c r="AI111" s="91"/>
      <c r="AJ111" s="91"/>
      <c r="AK111" s="91"/>
      <c r="AL111" s="91"/>
      <c r="AM111" s="91"/>
      <c r="AN111" s="91"/>
    </row>
    <row r="112" spans="2:40" x14ac:dyDescent="0.2">
      <c r="B112" s="91"/>
      <c r="C112" s="91"/>
      <c r="D112" s="91"/>
      <c r="E112" s="91"/>
      <c r="F112" s="91"/>
      <c r="G112" s="91"/>
      <c r="H112" s="91"/>
      <c r="W112" s="91"/>
      <c r="X112" s="91"/>
      <c r="Y112" s="91"/>
      <c r="Z112" s="91"/>
      <c r="AA112" s="91"/>
      <c r="AB112" s="91"/>
      <c r="AC112" s="91"/>
      <c r="AD112" s="91"/>
      <c r="AE112" s="91"/>
      <c r="AF112" s="91"/>
      <c r="AG112" s="91"/>
      <c r="AH112" s="91"/>
      <c r="AI112" s="91"/>
      <c r="AJ112" s="91"/>
      <c r="AK112" s="91"/>
      <c r="AL112" s="91"/>
      <c r="AM112" s="91"/>
      <c r="AN112" s="91"/>
    </row>
    <row r="113" spans="2:40" ht="55.5" customHeight="1" x14ac:dyDescent="0.2">
      <c r="B113" s="454"/>
      <c r="C113" s="455"/>
      <c r="D113" s="455"/>
      <c r="E113" s="455"/>
      <c r="F113" s="455"/>
      <c r="G113" s="80"/>
      <c r="H113" s="80"/>
      <c r="W113" s="91"/>
      <c r="X113" s="91"/>
      <c r="Y113" s="91"/>
      <c r="Z113" s="91"/>
      <c r="AA113" s="91"/>
      <c r="AB113" s="91"/>
      <c r="AC113" s="91"/>
      <c r="AD113" s="91"/>
      <c r="AE113" s="91"/>
      <c r="AF113" s="91"/>
      <c r="AG113" s="91"/>
      <c r="AH113" s="91"/>
      <c r="AI113" s="91"/>
      <c r="AJ113" s="91"/>
      <c r="AK113" s="91"/>
      <c r="AL113" s="91"/>
      <c r="AM113" s="91"/>
      <c r="AN113" s="91"/>
    </row>
    <row r="114" spans="2:40" ht="33.75" customHeight="1" x14ac:dyDescent="0.2">
      <c r="B114" s="91"/>
      <c r="C114" s="91"/>
      <c r="D114" s="91"/>
      <c r="E114" s="91"/>
      <c r="F114" s="91"/>
      <c r="G114" s="91"/>
      <c r="H114" s="91"/>
      <c r="W114" s="91"/>
      <c r="X114" s="91"/>
      <c r="Y114" s="91"/>
      <c r="Z114" s="91"/>
      <c r="AA114" s="91"/>
      <c r="AB114" s="91"/>
      <c r="AC114" s="91"/>
      <c r="AD114" s="91"/>
      <c r="AE114" s="91"/>
      <c r="AF114" s="91"/>
      <c r="AG114" s="91"/>
      <c r="AH114" s="91"/>
      <c r="AI114" s="91"/>
      <c r="AJ114" s="91"/>
      <c r="AK114" s="91"/>
      <c r="AL114" s="91"/>
      <c r="AM114" s="91"/>
      <c r="AN114" s="91"/>
    </row>
    <row r="115" spans="2:40" x14ac:dyDescent="0.2">
      <c r="W115" s="91"/>
      <c r="X115" s="91"/>
      <c r="Y115" s="91"/>
      <c r="Z115" s="91"/>
      <c r="AA115" s="91"/>
      <c r="AB115" s="91"/>
      <c r="AC115" s="91"/>
      <c r="AD115" s="91"/>
      <c r="AE115" s="91"/>
      <c r="AF115" s="91"/>
      <c r="AG115" s="91"/>
      <c r="AH115" s="91"/>
      <c r="AI115" s="91"/>
      <c r="AJ115" s="91"/>
      <c r="AK115" s="91"/>
      <c r="AL115" s="91"/>
      <c r="AM115" s="91"/>
      <c r="AN115" s="91"/>
    </row>
    <row r="116" spans="2:40" x14ac:dyDescent="0.2">
      <c r="W116" s="91"/>
      <c r="X116" s="91"/>
      <c r="Y116" s="91"/>
      <c r="Z116" s="91"/>
      <c r="AA116" s="91"/>
      <c r="AB116" s="91"/>
      <c r="AC116" s="91"/>
      <c r="AD116" s="91"/>
      <c r="AE116" s="91"/>
      <c r="AF116" s="91"/>
      <c r="AG116" s="91"/>
      <c r="AH116" s="91"/>
      <c r="AI116" s="91"/>
      <c r="AJ116" s="91"/>
      <c r="AK116" s="91"/>
      <c r="AL116" s="91"/>
      <c r="AM116" s="91"/>
      <c r="AN116" s="91"/>
    </row>
    <row r="117" spans="2:40" x14ac:dyDescent="0.2">
      <c r="W117" s="91"/>
      <c r="X117" s="91"/>
      <c r="Y117" s="91"/>
      <c r="Z117" s="91"/>
      <c r="AA117" s="91"/>
      <c r="AB117" s="91"/>
      <c r="AC117" s="91"/>
      <c r="AD117" s="91"/>
      <c r="AE117" s="91"/>
      <c r="AF117" s="91"/>
      <c r="AG117" s="91"/>
      <c r="AH117" s="91"/>
      <c r="AI117" s="91"/>
      <c r="AJ117" s="91"/>
      <c r="AK117" s="91"/>
      <c r="AL117" s="91"/>
      <c r="AM117" s="91"/>
      <c r="AN117" s="91"/>
    </row>
    <row r="118" spans="2:40" x14ac:dyDescent="0.2">
      <c r="W118" s="91"/>
      <c r="X118" s="91"/>
      <c r="Y118" s="91"/>
      <c r="Z118" s="91"/>
      <c r="AA118" s="91"/>
      <c r="AB118" s="91"/>
      <c r="AC118" s="91"/>
      <c r="AD118" s="91"/>
      <c r="AE118" s="91"/>
      <c r="AF118" s="91"/>
      <c r="AG118" s="91"/>
      <c r="AH118" s="91"/>
      <c r="AI118" s="91"/>
      <c r="AJ118" s="91"/>
      <c r="AK118" s="91"/>
      <c r="AL118" s="91"/>
      <c r="AM118" s="91"/>
      <c r="AN118" s="91"/>
    </row>
    <row r="119" spans="2:40" x14ac:dyDescent="0.2">
      <c r="W119" s="91"/>
      <c r="X119" s="91"/>
      <c r="Y119" s="91"/>
      <c r="Z119" s="91"/>
      <c r="AA119" s="91"/>
      <c r="AB119" s="91"/>
      <c r="AC119" s="91"/>
      <c r="AD119" s="91"/>
      <c r="AE119" s="91"/>
      <c r="AF119" s="91"/>
      <c r="AG119" s="91"/>
      <c r="AH119" s="91"/>
      <c r="AI119" s="91"/>
      <c r="AJ119" s="91"/>
      <c r="AK119" s="91"/>
      <c r="AL119" s="91"/>
      <c r="AM119" s="91"/>
      <c r="AN119" s="91"/>
    </row>
    <row r="120" spans="2:40" x14ac:dyDescent="0.2">
      <c r="W120" s="91"/>
      <c r="X120" s="91"/>
      <c r="Y120" s="91"/>
      <c r="Z120" s="91"/>
      <c r="AA120" s="91"/>
      <c r="AB120" s="91"/>
      <c r="AC120" s="91"/>
      <c r="AD120" s="91"/>
      <c r="AE120" s="91"/>
      <c r="AF120" s="91"/>
      <c r="AG120" s="91"/>
      <c r="AH120" s="91"/>
      <c r="AI120" s="91"/>
      <c r="AJ120" s="91"/>
      <c r="AK120" s="91"/>
      <c r="AL120" s="91"/>
      <c r="AM120" s="91"/>
      <c r="AN120" s="91"/>
    </row>
    <row r="121" spans="2:40" x14ac:dyDescent="0.2">
      <c r="W121" s="91"/>
      <c r="X121" s="91"/>
      <c r="Y121" s="91"/>
      <c r="Z121" s="91"/>
      <c r="AA121" s="91"/>
      <c r="AB121" s="91"/>
      <c r="AC121" s="91"/>
      <c r="AD121" s="91"/>
      <c r="AE121" s="91"/>
      <c r="AF121" s="91"/>
      <c r="AG121" s="91"/>
      <c r="AH121" s="91"/>
      <c r="AI121" s="91"/>
      <c r="AJ121" s="91"/>
      <c r="AK121" s="91"/>
      <c r="AL121" s="91"/>
      <c r="AM121" s="91"/>
      <c r="AN121" s="91"/>
    </row>
    <row r="122" spans="2:40" x14ac:dyDescent="0.2">
      <c r="W122" s="91"/>
      <c r="X122" s="91"/>
      <c r="Y122" s="91"/>
      <c r="Z122" s="91"/>
      <c r="AA122" s="91"/>
      <c r="AB122" s="91"/>
      <c r="AC122" s="91"/>
      <c r="AD122" s="91"/>
      <c r="AE122" s="91"/>
      <c r="AF122" s="91"/>
      <c r="AG122" s="91"/>
      <c r="AH122" s="91"/>
      <c r="AI122" s="91"/>
      <c r="AJ122" s="91"/>
      <c r="AK122" s="91"/>
      <c r="AL122" s="91"/>
      <c r="AM122" s="91"/>
      <c r="AN122" s="91"/>
    </row>
    <row r="123" spans="2:40" x14ac:dyDescent="0.2">
      <c r="W123" s="91"/>
      <c r="X123" s="91"/>
      <c r="Y123" s="91"/>
      <c r="Z123" s="91"/>
      <c r="AA123" s="91"/>
      <c r="AB123" s="91"/>
      <c r="AC123" s="91"/>
      <c r="AD123" s="91"/>
      <c r="AE123" s="91"/>
      <c r="AF123" s="91"/>
      <c r="AG123" s="91"/>
      <c r="AH123" s="91"/>
      <c r="AI123" s="91"/>
      <c r="AJ123" s="91"/>
      <c r="AK123" s="91"/>
      <c r="AL123" s="91"/>
      <c r="AM123" s="91"/>
      <c r="AN123" s="91"/>
    </row>
    <row r="124" spans="2:40" x14ac:dyDescent="0.2">
      <c r="W124" s="91"/>
      <c r="X124" s="91"/>
      <c r="Y124" s="91"/>
      <c r="Z124" s="91"/>
      <c r="AA124" s="91"/>
      <c r="AB124" s="91"/>
      <c r="AC124" s="91"/>
      <c r="AD124" s="91"/>
      <c r="AE124" s="91"/>
      <c r="AF124" s="91"/>
      <c r="AG124" s="91"/>
      <c r="AH124" s="91"/>
      <c r="AI124" s="91"/>
      <c r="AJ124" s="91"/>
      <c r="AK124" s="91"/>
      <c r="AL124" s="91"/>
      <c r="AM124" s="91"/>
      <c r="AN124" s="91"/>
    </row>
    <row r="125" spans="2:40" x14ac:dyDescent="0.2">
      <c r="W125" s="91"/>
      <c r="X125" s="91"/>
      <c r="Y125" s="91"/>
      <c r="Z125" s="91"/>
      <c r="AA125" s="91"/>
      <c r="AB125" s="91"/>
      <c r="AC125" s="91"/>
      <c r="AD125" s="91"/>
      <c r="AE125" s="91"/>
      <c r="AF125" s="91"/>
      <c r="AG125" s="91"/>
      <c r="AH125" s="91"/>
      <c r="AI125" s="91"/>
      <c r="AJ125" s="91"/>
      <c r="AK125" s="91"/>
      <c r="AL125" s="91"/>
      <c r="AM125" s="91"/>
      <c r="AN125" s="91"/>
    </row>
    <row r="126" spans="2:40" x14ac:dyDescent="0.2">
      <c r="W126" s="91"/>
      <c r="X126" s="91"/>
      <c r="Y126" s="91"/>
      <c r="Z126" s="91"/>
      <c r="AA126" s="91"/>
      <c r="AB126" s="91"/>
      <c r="AC126" s="91"/>
      <c r="AD126" s="91"/>
      <c r="AE126" s="91"/>
      <c r="AF126" s="91"/>
      <c r="AG126" s="91"/>
      <c r="AH126" s="91"/>
      <c r="AI126" s="91"/>
      <c r="AJ126" s="91"/>
      <c r="AK126" s="91"/>
      <c r="AL126" s="91"/>
      <c r="AM126" s="91"/>
      <c r="AN126" s="91"/>
    </row>
    <row r="127" spans="2:40" x14ac:dyDescent="0.2">
      <c r="W127" s="91"/>
      <c r="X127" s="91"/>
      <c r="Y127" s="91"/>
      <c r="Z127" s="91"/>
      <c r="AA127" s="91"/>
      <c r="AB127" s="91"/>
      <c r="AC127" s="91"/>
      <c r="AD127" s="91"/>
      <c r="AE127" s="91"/>
      <c r="AF127" s="91"/>
      <c r="AG127" s="91"/>
      <c r="AH127" s="91"/>
      <c r="AI127" s="91"/>
      <c r="AJ127" s="91"/>
      <c r="AK127" s="91"/>
      <c r="AL127" s="91"/>
      <c r="AM127" s="91"/>
      <c r="AN127" s="91"/>
    </row>
    <row r="128" spans="2:40" x14ac:dyDescent="0.2">
      <c r="W128" s="91"/>
      <c r="X128" s="91"/>
      <c r="Y128" s="91"/>
      <c r="Z128" s="91"/>
      <c r="AA128" s="91"/>
      <c r="AB128" s="91"/>
      <c r="AC128" s="91"/>
      <c r="AD128" s="91"/>
      <c r="AE128" s="91"/>
      <c r="AF128" s="91"/>
      <c r="AG128" s="91"/>
      <c r="AH128" s="91"/>
      <c r="AI128" s="91"/>
      <c r="AJ128" s="91"/>
      <c r="AK128" s="91"/>
      <c r="AL128" s="91"/>
      <c r="AM128" s="91"/>
      <c r="AN128" s="91"/>
    </row>
    <row r="129" spans="23:40" x14ac:dyDescent="0.2">
      <c r="W129" s="91"/>
      <c r="X129" s="91"/>
      <c r="Y129" s="91"/>
      <c r="Z129" s="91"/>
      <c r="AA129" s="91"/>
      <c r="AB129" s="91"/>
      <c r="AC129" s="91"/>
      <c r="AD129" s="91"/>
      <c r="AE129" s="91"/>
      <c r="AF129" s="91"/>
      <c r="AG129" s="91"/>
      <c r="AH129" s="91"/>
      <c r="AI129" s="91"/>
      <c r="AJ129" s="91"/>
      <c r="AK129" s="91"/>
      <c r="AL129" s="91"/>
      <c r="AM129" s="91"/>
      <c r="AN129" s="91"/>
    </row>
    <row r="130" spans="23:40" x14ac:dyDescent="0.2">
      <c r="W130" s="91"/>
      <c r="X130" s="91"/>
      <c r="Y130" s="91"/>
      <c r="Z130" s="91"/>
      <c r="AA130" s="91"/>
      <c r="AB130" s="91"/>
      <c r="AC130" s="91"/>
      <c r="AD130" s="91"/>
      <c r="AE130" s="91"/>
      <c r="AF130" s="91"/>
      <c r="AG130" s="91"/>
      <c r="AH130" s="91"/>
      <c r="AI130" s="91"/>
      <c r="AJ130" s="91"/>
      <c r="AK130" s="91"/>
      <c r="AL130" s="91"/>
      <c r="AM130" s="91"/>
      <c r="AN130" s="91"/>
    </row>
    <row r="131" spans="23:40" x14ac:dyDescent="0.2">
      <c r="W131" s="91"/>
      <c r="X131" s="91"/>
      <c r="Y131" s="91"/>
      <c r="Z131" s="91"/>
      <c r="AA131" s="91"/>
      <c r="AB131" s="91"/>
      <c r="AC131" s="91"/>
      <c r="AD131" s="91"/>
      <c r="AE131" s="91"/>
      <c r="AF131" s="91"/>
      <c r="AG131" s="91"/>
      <c r="AH131" s="91"/>
      <c r="AI131" s="91"/>
      <c r="AJ131" s="91"/>
      <c r="AK131" s="91"/>
      <c r="AL131" s="91"/>
      <c r="AM131" s="91"/>
      <c r="AN131" s="91"/>
    </row>
    <row r="132" spans="23:40" x14ac:dyDescent="0.2">
      <c r="W132" s="91"/>
      <c r="X132" s="91"/>
      <c r="Y132" s="91"/>
      <c r="Z132" s="91"/>
      <c r="AA132" s="91"/>
      <c r="AB132" s="91"/>
      <c r="AC132" s="91"/>
      <c r="AD132" s="91"/>
      <c r="AE132" s="91"/>
      <c r="AF132" s="91"/>
      <c r="AG132" s="91"/>
      <c r="AH132" s="91"/>
      <c r="AI132" s="91"/>
      <c r="AJ132" s="91"/>
      <c r="AK132" s="91"/>
      <c r="AL132" s="91"/>
      <c r="AM132" s="91"/>
      <c r="AN132" s="91"/>
    </row>
    <row r="133" spans="23:40" x14ac:dyDescent="0.2">
      <c r="W133" s="91"/>
      <c r="X133" s="91"/>
      <c r="Y133" s="91"/>
      <c r="Z133" s="91"/>
      <c r="AA133" s="91"/>
      <c r="AB133" s="91"/>
      <c r="AC133" s="91"/>
      <c r="AD133" s="91"/>
      <c r="AE133" s="91"/>
      <c r="AF133" s="91"/>
      <c r="AG133" s="91"/>
      <c r="AH133" s="91"/>
      <c r="AI133" s="91"/>
      <c r="AJ133" s="91"/>
      <c r="AK133" s="91"/>
      <c r="AL133" s="91"/>
      <c r="AM133" s="91"/>
      <c r="AN133" s="91"/>
    </row>
    <row r="134" spans="23:40" x14ac:dyDescent="0.2">
      <c r="W134" s="91"/>
      <c r="X134" s="91"/>
      <c r="Y134" s="91"/>
      <c r="Z134" s="91"/>
      <c r="AA134" s="91"/>
      <c r="AB134" s="91"/>
      <c r="AC134" s="91"/>
      <c r="AD134" s="91"/>
      <c r="AE134" s="91"/>
      <c r="AF134" s="91"/>
      <c r="AG134" s="91"/>
      <c r="AH134" s="91"/>
      <c r="AI134" s="91"/>
      <c r="AJ134" s="91"/>
      <c r="AK134" s="91"/>
      <c r="AL134" s="91"/>
      <c r="AM134" s="91"/>
      <c r="AN134" s="91"/>
    </row>
    <row r="135" spans="23:40" x14ac:dyDescent="0.2">
      <c r="W135" s="91"/>
      <c r="X135" s="91"/>
      <c r="Y135" s="91"/>
      <c r="Z135" s="91"/>
      <c r="AA135" s="91"/>
      <c r="AB135" s="91"/>
      <c r="AC135" s="91"/>
      <c r="AD135" s="91"/>
      <c r="AE135" s="91"/>
      <c r="AF135" s="91"/>
      <c r="AG135" s="91"/>
      <c r="AH135" s="91"/>
      <c r="AI135" s="91"/>
      <c r="AJ135" s="91"/>
      <c r="AK135" s="91"/>
      <c r="AL135" s="91"/>
      <c r="AM135" s="91"/>
      <c r="AN135" s="91"/>
    </row>
    <row r="136" spans="23:40" x14ac:dyDescent="0.2">
      <c r="W136" s="91"/>
      <c r="X136" s="91"/>
      <c r="Y136" s="91"/>
      <c r="Z136" s="91"/>
      <c r="AA136" s="91"/>
      <c r="AB136" s="91"/>
      <c r="AC136" s="91"/>
      <c r="AD136" s="91"/>
      <c r="AE136" s="91"/>
      <c r="AF136" s="91"/>
      <c r="AG136" s="91"/>
      <c r="AH136" s="91"/>
      <c r="AI136" s="91"/>
      <c r="AJ136" s="91"/>
      <c r="AK136" s="91"/>
      <c r="AL136" s="91"/>
      <c r="AM136" s="91"/>
      <c r="AN136" s="91"/>
    </row>
    <row r="137" spans="23:40" x14ac:dyDescent="0.2">
      <c r="W137" s="91"/>
      <c r="X137" s="91"/>
      <c r="Y137" s="91"/>
      <c r="Z137" s="91"/>
      <c r="AA137" s="91"/>
      <c r="AB137" s="91"/>
      <c r="AC137" s="91"/>
      <c r="AD137" s="91"/>
      <c r="AE137" s="91"/>
      <c r="AF137" s="91"/>
      <c r="AG137" s="91"/>
      <c r="AH137" s="91"/>
      <c r="AI137" s="91"/>
      <c r="AJ137" s="91"/>
      <c r="AK137" s="91"/>
      <c r="AL137" s="91"/>
      <c r="AM137" s="91"/>
      <c r="AN137" s="91"/>
    </row>
    <row r="138" spans="23:40" x14ac:dyDescent="0.2">
      <c r="W138" s="91"/>
      <c r="X138" s="91"/>
      <c r="Y138" s="91"/>
      <c r="Z138" s="91"/>
      <c r="AA138" s="91"/>
      <c r="AB138" s="91"/>
      <c r="AC138" s="91"/>
      <c r="AD138" s="91"/>
      <c r="AE138" s="91"/>
      <c r="AF138" s="91"/>
      <c r="AG138" s="91"/>
      <c r="AH138" s="91"/>
      <c r="AI138" s="91"/>
      <c r="AJ138" s="91"/>
      <c r="AK138" s="91"/>
      <c r="AL138" s="91"/>
      <c r="AM138" s="91"/>
      <c r="AN138" s="91"/>
    </row>
    <row r="139" spans="23:40" x14ac:dyDescent="0.2">
      <c r="W139" s="91"/>
      <c r="X139" s="91"/>
      <c r="Y139" s="91"/>
      <c r="Z139" s="91"/>
      <c r="AA139" s="91"/>
      <c r="AB139" s="91"/>
      <c r="AC139" s="91"/>
      <c r="AD139" s="91"/>
      <c r="AE139" s="91"/>
      <c r="AF139" s="91"/>
      <c r="AG139" s="91"/>
      <c r="AH139" s="91"/>
      <c r="AI139" s="91"/>
      <c r="AJ139" s="91"/>
      <c r="AK139" s="91"/>
      <c r="AL139" s="91"/>
      <c r="AM139" s="91"/>
      <c r="AN139" s="91"/>
    </row>
    <row r="140" spans="23:40" x14ac:dyDescent="0.2">
      <c r="W140" s="91"/>
      <c r="X140" s="91"/>
      <c r="Y140" s="91"/>
      <c r="Z140" s="91"/>
      <c r="AA140" s="91"/>
      <c r="AB140" s="91"/>
      <c r="AC140" s="91"/>
      <c r="AD140" s="91"/>
      <c r="AE140" s="91"/>
      <c r="AF140" s="91"/>
      <c r="AG140" s="91"/>
      <c r="AH140" s="91"/>
      <c r="AI140" s="91"/>
      <c r="AJ140" s="91"/>
      <c r="AK140" s="91"/>
      <c r="AL140" s="91"/>
      <c r="AM140" s="91"/>
      <c r="AN140" s="91"/>
    </row>
    <row r="141" spans="23:40" x14ac:dyDescent="0.2">
      <c r="W141" s="91"/>
      <c r="X141" s="91"/>
      <c r="Y141" s="91"/>
      <c r="Z141" s="91"/>
      <c r="AA141" s="91"/>
      <c r="AB141" s="91"/>
      <c r="AC141" s="91"/>
      <c r="AD141" s="91"/>
      <c r="AE141" s="91"/>
      <c r="AF141" s="91"/>
      <c r="AG141" s="91"/>
      <c r="AH141" s="91"/>
      <c r="AI141" s="91"/>
      <c r="AJ141" s="91"/>
      <c r="AK141" s="91"/>
      <c r="AL141" s="91"/>
      <c r="AM141" s="91"/>
      <c r="AN141" s="91"/>
    </row>
    <row r="142" spans="23:40" x14ac:dyDescent="0.2">
      <c r="W142" s="91"/>
      <c r="X142" s="91"/>
      <c r="Y142" s="91"/>
      <c r="Z142" s="91"/>
      <c r="AA142" s="91"/>
      <c r="AB142" s="91"/>
      <c r="AC142" s="91"/>
      <c r="AD142" s="91"/>
      <c r="AE142" s="91"/>
      <c r="AF142" s="91"/>
      <c r="AG142" s="91"/>
      <c r="AH142" s="91"/>
      <c r="AI142" s="91"/>
      <c r="AJ142" s="91"/>
      <c r="AK142" s="91"/>
      <c r="AL142" s="91"/>
      <c r="AM142" s="91"/>
      <c r="AN142" s="91"/>
    </row>
    <row r="143" spans="23:40" x14ac:dyDescent="0.2">
      <c r="W143" s="91"/>
      <c r="X143" s="91"/>
      <c r="Y143" s="91"/>
      <c r="Z143" s="91"/>
      <c r="AA143" s="91"/>
      <c r="AB143" s="91"/>
      <c r="AC143" s="91"/>
      <c r="AD143" s="91"/>
      <c r="AE143" s="91"/>
      <c r="AF143" s="91"/>
      <c r="AG143" s="91"/>
      <c r="AH143" s="91"/>
      <c r="AI143" s="91"/>
      <c r="AJ143" s="91"/>
      <c r="AK143" s="91"/>
      <c r="AL143" s="91"/>
      <c r="AM143" s="91"/>
      <c r="AN143" s="91"/>
    </row>
    <row r="144" spans="23:40" x14ac:dyDescent="0.2">
      <c r="W144" s="91"/>
      <c r="X144" s="91"/>
      <c r="Y144" s="91"/>
      <c r="Z144" s="91"/>
      <c r="AA144" s="91"/>
      <c r="AB144" s="91"/>
      <c r="AC144" s="91"/>
      <c r="AD144" s="91"/>
      <c r="AE144" s="91"/>
      <c r="AF144" s="91"/>
      <c r="AG144" s="91"/>
      <c r="AH144" s="91"/>
      <c r="AI144" s="91"/>
      <c r="AJ144" s="91"/>
    </row>
    <row r="145" spans="23:36" x14ac:dyDescent="0.2">
      <c r="W145" s="91"/>
      <c r="X145" s="91"/>
      <c r="Y145" s="91"/>
      <c r="Z145" s="91"/>
      <c r="AA145" s="91"/>
      <c r="AB145" s="91"/>
      <c r="AC145" s="91"/>
      <c r="AD145" s="91"/>
      <c r="AE145" s="91"/>
      <c r="AF145" s="91"/>
      <c r="AG145" s="91"/>
      <c r="AH145" s="91"/>
      <c r="AI145" s="91"/>
      <c r="AJ145" s="91"/>
    </row>
    <row r="146" spans="23:36" x14ac:dyDescent="0.2">
      <c r="W146" s="91"/>
      <c r="X146" s="91"/>
      <c r="Y146" s="91"/>
      <c r="Z146" s="91"/>
      <c r="AA146" s="91"/>
      <c r="AB146" s="91"/>
      <c r="AC146" s="91"/>
      <c r="AD146" s="91"/>
      <c r="AE146" s="91"/>
      <c r="AF146" s="91"/>
      <c r="AG146" s="91"/>
      <c r="AH146" s="91"/>
      <c r="AI146" s="91"/>
      <c r="AJ146" s="91"/>
    </row>
    <row r="147" spans="23:36" x14ac:dyDescent="0.2">
      <c r="W147" s="91"/>
      <c r="X147" s="91"/>
      <c r="Y147" s="91"/>
      <c r="Z147" s="91"/>
      <c r="AA147" s="91"/>
      <c r="AB147" s="91"/>
      <c r="AC147" s="91"/>
      <c r="AD147" s="91"/>
      <c r="AE147" s="91"/>
      <c r="AF147" s="91"/>
      <c r="AG147" s="91"/>
      <c r="AH147" s="91"/>
      <c r="AI147" s="91"/>
      <c r="AJ147" s="91"/>
    </row>
    <row r="148" spans="23:36" x14ac:dyDescent="0.2">
      <c r="W148" s="91"/>
      <c r="X148" s="91"/>
      <c r="Y148" s="91"/>
      <c r="Z148" s="91"/>
      <c r="AA148" s="91"/>
      <c r="AB148" s="91"/>
      <c r="AC148" s="91"/>
      <c r="AD148" s="91"/>
      <c r="AE148" s="91"/>
      <c r="AF148" s="91"/>
      <c r="AG148" s="91"/>
      <c r="AH148" s="91"/>
      <c r="AI148" s="91"/>
      <c r="AJ148" s="91"/>
    </row>
    <row r="149" spans="23:36" x14ac:dyDescent="0.2">
      <c r="W149" s="91"/>
      <c r="X149" s="91"/>
      <c r="Y149" s="91"/>
      <c r="Z149" s="91"/>
      <c r="AA149" s="91"/>
      <c r="AB149" s="91"/>
      <c r="AC149" s="91"/>
      <c r="AD149" s="91"/>
      <c r="AE149" s="91"/>
      <c r="AF149" s="91"/>
      <c r="AG149" s="91"/>
      <c r="AH149" s="91"/>
      <c r="AI149" s="91"/>
      <c r="AJ149" s="91"/>
    </row>
    <row r="150" spans="23:36" x14ac:dyDescent="0.2">
      <c r="W150" s="91"/>
      <c r="X150" s="91"/>
      <c r="Y150" s="91"/>
      <c r="Z150" s="91"/>
      <c r="AA150" s="91"/>
      <c r="AB150" s="91"/>
      <c r="AC150" s="91"/>
      <c r="AD150" s="91"/>
      <c r="AE150" s="91"/>
      <c r="AF150" s="91"/>
      <c r="AG150" s="91"/>
      <c r="AH150" s="91"/>
      <c r="AI150" s="91"/>
      <c r="AJ150" s="91"/>
    </row>
    <row r="151" spans="23:36" x14ac:dyDescent="0.2">
      <c r="W151" s="91"/>
      <c r="X151" s="91"/>
      <c r="Y151" s="91"/>
      <c r="Z151" s="91"/>
      <c r="AA151" s="91"/>
      <c r="AB151" s="91"/>
      <c r="AC151" s="91"/>
      <c r="AD151" s="91"/>
      <c r="AE151" s="91"/>
      <c r="AF151" s="91"/>
      <c r="AG151" s="91"/>
      <c r="AH151" s="91"/>
      <c r="AI151" s="91"/>
      <c r="AJ151" s="91"/>
    </row>
    <row r="152" spans="23:36" x14ac:dyDescent="0.2">
      <c r="W152" s="91"/>
      <c r="X152" s="91"/>
      <c r="Y152" s="91"/>
      <c r="Z152" s="91"/>
      <c r="AA152" s="91"/>
      <c r="AB152" s="91"/>
      <c r="AC152" s="91"/>
      <c r="AD152" s="91"/>
      <c r="AE152" s="91"/>
      <c r="AF152" s="91"/>
      <c r="AG152" s="91"/>
      <c r="AH152" s="91"/>
      <c r="AI152" s="91"/>
      <c r="AJ152" s="91"/>
    </row>
    <row r="153" spans="23:36" x14ac:dyDescent="0.2">
      <c r="W153" s="91"/>
      <c r="X153" s="91"/>
      <c r="Y153" s="91"/>
      <c r="Z153" s="91"/>
      <c r="AA153" s="91"/>
      <c r="AB153" s="91"/>
      <c r="AC153" s="91"/>
      <c r="AD153" s="91"/>
      <c r="AE153" s="91"/>
      <c r="AF153" s="91"/>
      <c r="AG153" s="91"/>
      <c r="AH153" s="91"/>
      <c r="AI153" s="91"/>
      <c r="AJ153" s="91"/>
    </row>
    <row r="154" spans="23:36" x14ac:dyDescent="0.2">
      <c r="W154" s="91"/>
      <c r="X154" s="91"/>
      <c r="Y154" s="91"/>
      <c r="Z154" s="91"/>
      <c r="AA154" s="91"/>
      <c r="AB154" s="91"/>
      <c r="AC154" s="91"/>
      <c r="AD154" s="91"/>
      <c r="AE154" s="91"/>
      <c r="AF154" s="91"/>
      <c r="AG154" s="91"/>
      <c r="AH154" s="91"/>
      <c r="AI154" s="91"/>
      <c r="AJ154" s="91"/>
    </row>
    <row r="155" spans="23:36" x14ac:dyDescent="0.2">
      <c r="W155" s="91"/>
      <c r="X155" s="91"/>
      <c r="Y155" s="91"/>
      <c r="Z155" s="91"/>
      <c r="AA155" s="91"/>
      <c r="AB155" s="91"/>
      <c r="AC155" s="91"/>
      <c r="AD155" s="91"/>
      <c r="AE155" s="91"/>
      <c r="AF155" s="91"/>
      <c r="AG155" s="91"/>
      <c r="AH155" s="91"/>
      <c r="AI155" s="91"/>
      <c r="AJ155" s="91"/>
    </row>
    <row r="156" spans="23:36" x14ac:dyDescent="0.2">
      <c r="W156" s="91"/>
      <c r="X156" s="91"/>
      <c r="Y156" s="91"/>
      <c r="Z156" s="91"/>
      <c r="AA156" s="91"/>
      <c r="AB156" s="91"/>
      <c r="AC156" s="91"/>
      <c r="AD156" s="91"/>
      <c r="AE156" s="91"/>
      <c r="AF156" s="91"/>
      <c r="AG156" s="91"/>
      <c r="AH156" s="91"/>
      <c r="AI156" s="91"/>
      <c r="AJ156" s="91"/>
    </row>
    <row r="157" spans="23:36" x14ac:dyDescent="0.2">
      <c r="W157" s="91"/>
      <c r="X157" s="91"/>
      <c r="Y157" s="91"/>
      <c r="Z157" s="91"/>
      <c r="AA157" s="91"/>
      <c r="AB157" s="91"/>
      <c r="AC157" s="91"/>
      <c r="AD157" s="91"/>
      <c r="AE157" s="91"/>
      <c r="AF157" s="91"/>
      <c r="AG157" s="91"/>
      <c r="AH157" s="91"/>
      <c r="AI157" s="91"/>
      <c r="AJ157" s="91"/>
    </row>
    <row r="158" spans="23:36" x14ac:dyDescent="0.2">
      <c r="W158" s="91"/>
      <c r="X158" s="91"/>
      <c r="Y158" s="91"/>
      <c r="Z158" s="91"/>
      <c r="AA158" s="91"/>
      <c r="AB158" s="91"/>
      <c r="AC158" s="91"/>
      <c r="AD158" s="91"/>
      <c r="AE158" s="91"/>
      <c r="AF158" s="91"/>
      <c r="AG158" s="91"/>
      <c r="AH158" s="91"/>
      <c r="AI158" s="91"/>
      <c r="AJ158" s="91"/>
    </row>
    <row r="159" spans="23:36" x14ac:dyDescent="0.2">
      <c r="W159" s="91"/>
      <c r="X159" s="91"/>
      <c r="Y159" s="91"/>
      <c r="Z159" s="91"/>
      <c r="AA159" s="91"/>
      <c r="AB159" s="91"/>
      <c r="AC159" s="91"/>
      <c r="AD159" s="91"/>
      <c r="AE159" s="91"/>
      <c r="AF159" s="91"/>
      <c r="AG159" s="91"/>
      <c r="AH159" s="91"/>
      <c r="AI159" s="91"/>
      <c r="AJ159" s="91"/>
    </row>
    <row r="160" spans="23:36" x14ac:dyDescent="0.2">
      <c r="W160" s="91"/>
      <c r="X160" s="91"/>
      <c r="Y160" s="91"/>
      <c r="Z160" s="91"/>
      <c r="AA160" s="91"/>
      <c r="AB160" s="91"/>
      <c r="AC160" s="91"/>
      <c r="AD160" s="91"/>
      <c r="AE160" s="91"/>
      <c r="AF160" s="91"/>
      <c r="AG160" s="91"/>
      <c r="AH160" s="91"/>
      <c r="AI160" s="91"/>
      <c r="AJ160" s="91"/>
    </row>
    <row r="161" spans="23:36" x14ac:dyDescent="0.2">
      <c r="W161" s="91"/>
      <c r="X161" s="91"/>
      <c r="Y161" s="91"/>
      <c r="Z161" s="91"/>
      <c r="AA161" s="91"/>
      <c r="AB161" s="91"/>
      <c r="AC161" s="91"/>
      <c r="AD161" s="91"/>
      <c r="AE161" s="91"/>
      <c r="AF161" s="91"/>
      <c r="AG161" s="91"/>
      <c r="AH161" s="91"/>
      <c r="AI161" s="91"/>
      <c r="AJ161" s="91"/>
    </row>
    <row r="162" spans="23:36" x14ac:dyDescent="0.2">
      <c r="W162" s="91"/>
      <c r="X162" s="91"/>
      <c r="Y162" s="91"/>
      <c r="Z162" s="91"/>
      <c r="AA162" s="91"/>
      <c r="AB162" s="91"/>
      <c r="AC162" s="91"/>
      <c r="AD162" s="91"/>
      <c r="AE162" s="91"/>
      <c r="AF162" s="91"/>
      <c r="AG162" s="91"/>
      <c r="AH162" s="91"/>
      <c r="AI162" s="91"/>
      <c r="AJ162" s="91"/>
    </row>
    <row r="163" spans="23:36" x14ac:dyDescent="0.2">
      <c r="W163" s="91"/>
      <c r="X163" s="91"/>
      <c r="Y163" s="91"/>
      <c r="Z163" s="91"/>
      <c r="AA163" s="91"/>
      <c r="AB163" s="91"/>
      <c r="AC163" s="91"/>
      <c r="AD163" s="91"/>
      <c r="AE163" s="91"/>
      <c r="AF163" s="91"/>
      <c r="AG163" s="91"/>
      <c r="AH163" s="91"/>
      <c r="AI163" s="91"/>
      <c r="AJ163" s="91"/>
    </row>
    <row r="164" spans="23:36" x14ac:dyDescent="0.2">
      <c r="W164" s="91"/>
      <c r="X164" s="91"/>
      <c r="Y164" s="91"/>
      <c r="Z164" s="91"/>
      <c r="AA164" s="91"/>
      <c r="AB164" s="91"/>
      <c r="AC164" s="91"/>
      <c r="AD164" s="91"/>
      <c r="AE164" s="91"/>
      <c r="AF164" s="91"/>
      <c r="AG164" s="91"/>
      <c r="AH164" s="91"/>
      <c r="AI164" s="91"/>
      <c r="AJ164" s="91"/>
    </row>
    <row r="165" spans="23:36" x14ac:dyDescent="0.2">
      <c r="W165" s="91"/>
      <c r="X165" s="91"/>
      <c r="Y165" s="91"/>
      <c r="Z165" s="91"/>
      <c r="AA165" s="91"/>
      <c r="AB165" s="91"/>
      <c r="AC165" s="91"/>
      <c r="AD165" s="91"/>
      <c r="AE165" s="91"/>
      <c r="AF165" s="91"/>
      <c r="AG165" s="91"/>
      <c r="AH165" s="91"/>
      <c r="AI165" s="91"/>
      <c r="AJ165" s="91"/>
    </row>
    <row r="166" spans="23:36" x14ac:dyDescent="0.2">
      <c r="W166" s="91"/>
      <c r="X166" s="91"/>
      <c r="Y166" s="91"/>
      <c r="Z166" s="91"/>
      <c r="AA166" s="91"/>
      <c r="AB166" s="91"/>
      <c r="AC166" s="91"/>
      <c r="AD166" s="91"/>
      <c r="AE166" s="91"/>
      <c r="AF166" s="91"/>
      <c r="AG166" s="91"/>
      <c r="AH166" s="91"/>
      <c r="AI166" s="91"/>
      <c r="AJ166" s="91"/>
    </row>
    <row r="167" spans="23:36" x14ac:dyDescent="0.2">
      <c r="W167" s="91"/>
      <c r="X167" s="91"/>
      <c r="Y167" s="91"/>
      <c r="Z167" s="91"/>
      <c r="AA167" s="91"/>
      <c r="AB167" s="91"/>
      <c r="AC167" s="91"/>
      <c r="AD167" s="91"/>
      <c r="AE167" s="91"/>
      <c r="AF167" s="91"/>
      <c r="AG167" s="91"/>
      <c r="AH167" s="91"/>
      <c r="AI167" s="91"/>
      <c r="AJ167" s="91"/>
    </row>
    <row r="168" spans="23:36" x14ac:dyDescent="0.2">
      <c r="W168" s="91"/>
      <c r="X168" s="91"/>
      <c r="Y168" s="91"/>
      <c r="Z168" s="91"/>
      <c r="AA168" s="91"/>
      <c r="AB168" s="91"/>
      <c r="AC168" s="91"/>
      <c r="AD168" s="91"/>
      <c r="AE168" s="91"/>
      <c r="AF168" s="91"/>
      <c r="AG168" s="91"/>
      <c r="AH168" s="91"/>
      <c r="AI168" s="91"/>
      <c r="AJ168" s="91"/>
    </row>
    <row r="169" spans="23:36" x14ac:dyDescent="0.2">
      <c r="W169" s="91"/>
      <c r="X169" s="91"/>
      <c r="Y169" s="91"/>
      <c r="Z169" s="91"/>
      <c r="AA169" s="91"/>
      <c r="AB169" s="91"/>
      <c r="AC169" s="91"/>
      <c r="AD169" s="91"/>
      <c r="AE169" s="91"/>
      <c r="AF169" s="91"/>
      <c r="AG169" s="91"/>
      <c r="AH169" s="91"/>
      <c r="AI169" s="91"/>
      <c r="AJ169" s="91"/>
    </row>
    <row r="170" spans="23:36" x14ac:dyDescent="0.2">
      <c r="W170" s="91"/>
      <c r="X170" s="91"/>
      <c r="Y170" s="91"/>
      <c r="Z170" s="91"/>
      <c r="AA170" s="91"/>
      <c r="AB170" s="91"/>
      <c r="AC170" s="91"/>
      <c r="AD170" s="91"/>
      <c r="AE170" s="91"/>
      <c r="AF170" s="91"/>
      <c r="AG170" s="91"/>
      <c r="AH170" s="91"/>
      <c r="AI170" s="91"/>
      <c r="AJ170" s="91"/>
    </row>
    <row r="171" spans="23:36" x14ac:dyDescent="0.2">
      <c r="W171" s="91"/>
      <c r="X171" s="91"/>
      <c r="Y171" s="91"/>
      <c r="Z171" s="91"/>
      <c r="AA171" s="91"/>
      <c r="AB171" s="91"/>
      <c r="AC171" s="91"/>
      <c r="AD171" s="91"/>
      <c r="AE171" s="91"/>
      <c r="AF171" s="91"/>
      <c r="AG171" s="91"/>
      <c r="AH171" s="91"/>
      <c r="AI171" s="91"/>
      <c r="AJ171" s="91"/>
    </row>
    <row r="172" spans="23:36" x14ac:dyDescent="0.2">
      <c r="W172" s="91"/>
      <c r="X172" s="91"/>
      <c r="Y172" s="91"/>
      <c r="Z172" s="91"/>
      <c r="AA172" s="91"/>
      <c r="AB172" s="91"/>
      <c r="AC172" s="91"/>
      <c r="AD172" s="91"/>
      <c r="AE172" s="91"/>
      <c r="AF172" s="91"/>
      <c r="AG172" s="91"/>
      <c r="AH172" s="91"/>
      <c r="AI172" s="91"/>
      <c r="AJ172" s="91"/>
    </row>
    <row r="173" spans="23:36" x14ac:dyDescent="0.2">
      <c r="W173" s="91"/>
      <c r="X173" s="91"/>
      <c r="Y173" s="91"/>
      <c r="Z173" s="91"/>
      <c r="AA173" s="91"/>
      <c r="AB173" s="91"/>
      <c r="AC173" s="91"/>
      <c r="AD173" s="91"/>
      <c r="AE173" s="91"/>
      <c r="AF173" s="91"/>
      <c r="AG173" s="91"/>
      <c r="AH173" s="91"/>
      <c r="AI173" s="91"/>
      <c r="AJ173" s="91"/>
    </row>
    <row r="174" spans="23:36" x14ac:dyDescent="0.2">
      <c r="W174" s="91"/>
      <c r="X174" s="91"/>
      <c r="Y174" s="91"/>
      <c r="Z174" s="91"/>
      <c r="AA174" s="91"/>
      <c r="AB174" s="91"/>
      <c r="AC174" s="91"/>
      <c r="AD174" s="91"/>
      <c r="AE174" s="91"/>
      <c r="AF174" s="91"/>
      <c r="AG174" s="91"/>
      <c r="AH174" s="91"/>
      <c r="AI174" s="91"/>
      <c r="AJ174" s="91"/>
    </row>
    <row r="175" spans="23:36" x14ac:dyDescent="0.2">
      <c r="W175" s="91"/>
      <c r="X175" s="91"/>
      <c r="Y175" s="91"/>
      <c r="Z175" s="91"/>
      <c r="AA175" s="91"/>
      <c r="AB175" s="91"/>
      <c r="AC175" s="91"/>
      <c r="AD175" s="91"/>
      <c r="AE175" s="91"/>
      <c r="AF175" s="91"/>
      <c r="AG175" s="91"/>
      <c r="AH175" s="91"/>
      <c r="AI175" s="91"/>
      <c r="AJ175" s="91"/>
    </row>
    <row r="176" spans="23:36" x14ac:dyDescent="0.2">
      <c r="W176" s="91"/>
      <c r="X176" s="91"/>
      <c r="Y176" s="91"/>
      <c r="Z176" s="91"/>
      <c r="AA176" s="91"/>
      <c r="AB176" s="91"/>
      <c r="AC176" s="91"/>
      <c r="AD176" s="91"/>
      <c r="AE176" s="91"/>
      <c r="AF176" s="91"/>
      <c r="AG176" s="91"/>
      <c r="AH176" s="91"/>
      <c r="AI176" s="91"/>
      <c r="AJ176" s="91"/>
    </row>
    <row r="177" spans="23:36" x14ac:dyDescent="0.2">
      <c r="W177" s="91"/>
      <c r="X177" s="91"/>
      <c r="Y177" s="91"/>
      <c r="Z177" s="91"/>
      <c r="AA177" s="91"/>
      <c r="AB177" s="91"/>
      <c r="AC177" s="91"/>
      <c r="AD177" s="91"/>
      <c r="AE177" s="91"/>
      <c r="AF177" s="91"/>
      <c r="AG177" s="91"/>
      <c r="AH177" s="91"/>
      <c r="AI177" s="91"/>
      <c r="AJ177" s="91"/>
    </row>
    <row r="178" spans="23:36" x14ac:dyDescent="0.2">
      <c r="W178" s="91"/>
      <c r="X178" s="91"/>
      <c r="Y178" s="91"/>
      <c r="Z178" s="91"/>
      <c r="AA178" s="91"/>
      <c r="AB178" s="91"/>
      <c r="AC178" s="91"/>
      <c r="AD178" s="91"/>
      <c r="AE178" s="91"/>
      <c r="AF178" s="91"/>
      <c r="AG178" s="91"/>
      <c r="AH178" s="91"/>
      <c r="AI178" s="91"/>
      <c r="AJ178" s="91"/>
    </row>
    <row r="179" spans="23:36" x14ac:dyDescent="0.2">
      <c r="W179" s="91"/>
      <c r="X179" s="91"/>
      <c r="Y179" s="91"/>
      <c r="Z179" s="91"/>
      <c r="AA179" s="91"/>
      <c r="AB179" s="91"/>
      <c r="AC179" s="91"/>
      <c r="AD179" s="91"/>
      <c r="AE179" s="91"/>
      <c r="AF179" s="91"/>
      <c r="AG179" s="91"/>
      <c r="AH179" s="91"/>
      <c r="AI179" s="91"/>
      <c r="AJ179" s="91"/>
    </row>
    <row r="180" spans="23:36" x14ac:dyDescent="0.2">
      <c r="W180" s="91"/>
      <c r="X180" s="91"/>
      <c r="Y180" s="91"/>
      <c r="Z180" s="91"/>
      <c r="AA180" s="91"/>
      <c r="AB180" s="91"/>
      <c r="AC180" s="91"/>
      <c r="AD180" s="91"/>
      <c r="AE180" s="91"/>
      <c r="AF180" s="91"/>
      <c r="AG180" s="91"/>
      <c r="AH180" s="91"/>
      <c r="AI180" s="91"/>
      <c r="AJ180" s="91"/>
    </row>
    <row r="181" spans="23:36" x14ac:dyDescent="0.2">
      <c r="W181" s="91"/>
      <c r="X181" s="91"/>
      <c r="Y181" s="91"/>
      <c r="Z181" s="91"/>
      <c r="AA181" s="91"/>
      <c r="AB181" s="91"/>
      <c r="AC181" s="91"/>
      <c r="AD181" s="91"/>
      <c r="AE181" s="91"/>
      <c r="AF181" s="91"/>
      <c r="AG181" s="91"/>
      <c r="AH181" s="91"/>
      <c r="AI181" s="91"/>
      <c r="AJ181" s="91"/>
    </row>
    <row r="182" spans="23:36" x14ac:dyDescent="0.2">
      <c r="W182" s="91"/>
      <c r="X182" s="91"/>
      <c r="Y182" s="91"/>
      <c r="Z182" s="91"/>
      <c r="AA182" s="91"/>
      <c r="AB182" s="91"/>
      <c r="AC182" s="91"/>
      <c r="AD182" s="91"/>
      <c r="AE182" s="91"/>
      <c r="AF182" s="91"/>
      <c r="AG182" s="91"/>
      <c r="AH182" s="91"/>
      <c r="AI182" s="91"/>
      <c r="AJ182" s="91"/>
    </row>
    <row r="183" spans="23:36" x14ac:dyDescent="0.2">
      <c r="W183" s="91"/>
      <c r="X183" s="91"/>
      <c r="Y183" s="91"/>
      <c r="Z183" s="91"/>
      <c r="AA183" s="91"/>
      <c r="AB183" s="91"/>
      <c r="AC183" s="91"/>
      <c r="AD183" s="91"/>
      <c r="AE183" s="91"/>
      <c r="AF183" s="91"/>
      <c r="AG183" s="91"/>
      <c r="AH183" s="91"/>
      <c r="AI183" s="91"/>
      <c r="AJ183" s="91"/>
    </row>
    <row r="184" spans="23:36" x14ac:dyDescent="0.2">
      <c r="W184" s="91"/>
      <c r="X184" s="91"/>
      <c r="Y184" s="91"/>
      <c r="Z184" s="91"/>
      <c r="AA184" s="91"/>
      <c r="AB184" s="91"/>
      <c r="AC184" s="91"/>
      <c r="AD184" s="91"/>
      <c r="AE184" s="91"/>
      <c r="AF184" s="91"/>
      <c r="AG184" s="91"/>
      <c r="AH184" s="91"/>
      <c r="AI184" s="91"/>
      <c r="AJ184" s="91"/>
    </row>
    <row r="185" spans="23:36" x14ac:dyDescent="0.2">
      <c r="W185" s="91"/>
      <c r="X185" s="91"/>
      <c r="Y185" s="91"/>
      <c r="Z185" s="91"/>
      <c r="AA185" s="91"/>
      <c r="AB185" s="91"/>
      <c r="AC185" s="91"/>
      <c r="AD185" s="91"/>
      <c r="AE185" s="91"/>
      <c r="AF185" s="91"/>
      <c r="AG185" s="91"/>
      <c r="AH185" s="91"/>
      <c r="AI185" s="91"/>
      <c r="AJ185" s="91"/>
    </row>
    <row r="186" spans="23:36" x14ac:dyDescent="0.2">
      <c r="W186" s="91"/>
      <c r="X186" s="91"/>
      <c r="Y186" s="91"/>
      <c r="Z186" s="91"/>
      <c r="AA186" s="91"/>
      <c r="AB186" s="91"/>
      <c r="AC186" s="91"/>
      <c r="AD186" s="91"/>
      <c r="AE186" s="91"/>
      <c r="AF186" s="91"/>
      <c r="AG186" s="91"/>
      <c r="AH186" s="91"/>
      <c r="AI186" s="91"/>
      <c r="AJ186" s="91"/>
    </row>
    <row r="187" spans="23:36" x14ac:dyDescent="0.2">
      <c r="W187" s="91"/>
      <c r="X187" s="91"/>
      <c r="Y187" s="91"/>
      <c r="Z187" s="91"/>
      <c r="AA187" s="91"/>
      <c r="AB187" s="91"/>
      <c r="AC187" s="91"/>
      <c r="AD187" s="91"/>
      <c r="AE187" s="91"/>
      <c r="AF187" s="91"/>
      <c r="AG187" s="91"/>
      <c r="AH187" s="91"/>
      <c r="AI187" s="91"/>
      <c r="AJ187" s="91"/>
    </row>
    <row r="188" spans="23:36" x14ac:dyDescent="0.2">
      <c r="W188" s="91"/>
      <c r="X188" s="91"/>
      <c r="Y188" s="91"/>
      <c r="Z188" s="91"/>
      <c r="AA188" s="91"/>
      <c r="AB188" s="91"/>
      <c r="AC188" s="91"/>
      <c r="AD188" s="91"/>
      <c r="AE188" s="91"/>
      <c r="AF188" s="91"/>
      <c r="AG188" s="91"/>
      <c r="AH188" s="91"/>
      <c r="AI188" s="91"/>
      <c r="AJ188" s="91"/>
    </row>
    <row r="189" spans="23:36" x14ac:dyDescent="0.2">
      <c r="W189" s="91"/>
      <c r="X189" s="91"/>
      <c r="Y189" s="91"/>
      <c r="Z189" s="91"/>
      <c r="AA189" s="91"/>
      <c r="AB189" s="91"/>
      <c r="AC189" s="91"/>
      <c r="AD189" s="91"/>
      <c r="AE189" s="91"/>
      <c r="AF189" s="91"/>
      <c r="AG189" s="91"/>
      <c r="AH189" s="91"/>
      <c r="AI189" s="91"/>
      <c r="AJ189" s="91"/>
    </row>
    <row r="190" spans="23:36" x14ac:dyDescent="0.2">
      <c r="W190" s="91"/>
      <c r="X190" s="91"/>
      <c r="Y190" s="91"/>
      <c r="Z190" s="91"/>
      <c r="AA190" s="91"/>
      <c r="AB190" s="91"/>
      <c r="AC190" s="91"/>
      <c r="AD190" s="91"/>
      <c r="AE190" s="91"/>
      <c r="AF190" s="91"/>
      <c r="AG190" s="91"/>
      <c r="AH190" s="91"/>
      <c r="AI190" s="91"/>
      <c r="AJ190" s="91"/>
    </row>
    <row r="191" spans="23:36" x14ac:dyDescent="0.2">
      <c r="W191" s="91"/>
      <c r="X191" s="91"/>
      <c r="Y191" s="91"/>
      <c r="Z191" s="91"/>
      <c r="AA191" s="91"/>
      <c r="AB191" s="91"/>
      <c r="AC191" s="91"/>
      <c r="AD191" s="91"/>
      <c r="AE191" s="91"/>
      <c r="AF191" s="91"/>
      <c r="AG191" s="91"/>
      <c r="AH191" s="91"/>
      <c r="AI191" s="91"/>
      <c r="AJ191" s="91"/>
    </row>
    <row r="192" spans="23:36" x14ac:dyDescent="0.2">
      <c r="W192" s="91"/>
      <c r="X192" s="91"/>
      <c r="Y192" s="91"/>
      <c r="Z192" s="91"/>
      <c r="AA192" s="91"/>
      <c r="AB192" s="91"/>
      <c r="AC192" s="91"/>
      <c r="AD192" s="91"/>
      <c r="AE192" s="91"/>
      <c r="AF192" s="91"/>
      <c r="AG192" s="91"/>
      <c r="AH192" s="91"/>
      <c r="AI192" s="91"/>
      <c r="AJ192" s="91"/>
    </row>
    <row r="193" spans="23:36" x14ac:dyDescent="0.2">
      <c r="W193" s="91"/>
      <c r="X193" s="91"/>
      <c r="Y193" s="91"/>
      <c r="Z193" s="91"/>
      <c r="AA193" s="91"/>
      <c r="AB193" s="91"/>
      <c r="AC193" s="91"/>
      <c r="AD193" s="91"/>
      <c r="AE193" s="91"/>
      <c r="AF193" s="91"/>
      <c r="AG193" s="91"/>
      <c r="AH193" s="91"/>
      <c r="AI193" s="91"/>
      <c r="AJ193" s="91"/>
    </row>
    <row r="194" spans="23:36" x14ac:dyDescent="0.2">
      <c r="W194" s="91"/>
      <c r="X194" s="91"/>
      <c r="Y194" s="91"/>
      <c r="Z194" s="91"/>
      <c r="AA194" s="91"/>
      <c r="AB194" s="91"/>
      <c r="AC194" s="91"/>
      <c r="AD194" s="91"/>
      <c r="AE194" s="91"/>
      <c r="AF194" s="91"/>
      <c r="AG194" s="91"/>
      <c r="AH194" s="91"/>
      <c r="AI194" s="91"/>
      <c r="AJ194" s="91"/>
    </row>
    <row r="195" spans="23:36" x14ac:dyDescent="0.2">
      <c r="W195" s="91"/>
      <c r="X195" s="91"/>
      <c r="Y195" s="91"/>
      <c r="Z195" s="91"/>
      <c r="AA195" s="91"/>
      <c r="AB195" s="91"/>
      <c r="AC195" s="91"/>
      <c r="AD195" s="91"/>
      <c r="AE195" s="91"/>
      <c r="AF195" s="91"/>
      <c r="AG195" s="91"/>
      <c r="AH195" s="91"/>
      <c r="AI195" s="91"/>
      <c r="AJ195" s="91"/>
    </row>
    <row r="196" spans="23:36" x14ac:dyDescent="0.2">
      <c r="W196" s="91"/>
      <c r="X196" s="91"/>
      <c r="Y196" s="91"/>
      <c r="Z196" s="91"/>
      <c r="AA196" s="91"/>
      <c r="AB196" s="91"/>
      <c r="AC196" s="91"/>
      <c r="AD196" s="91"/>
      <c r="AE196" s="91"/>
      <c r="AF196" s="91"/>
      <c r="AG196" s="91"/>
      <c r="AH196" s="91"/>
      <c r="AI196" s="91"/>
      <c r="AJ196" s="91"/>
    </row>
    <row r="197" spans="23:36" x14ac:dyDescent="0.2">
      <c r="W197" s="91"/>
      <c r="X197" s="91"/>
      <c r="Y197" s="91"/>
      <c r="Z197" s="91"/>
      <c r="AA197" s="91"/>
      <c r="AB197" s="91"/>
      <c r="AC197" s="91"/>
      <c r="AD197" s="91"/>
      <c r="AE197" s="91"/>
      <c r="AF197" s="91"/>
      <c r="AG197" s="91"/>
      <c r="AH197" s="91"/>
      <c r="AI197" s="91"/>
      <c r="AJ197" s="91"/>
    </row>
    <row r="198" spans="23:36" x14ac:dyDescent="0.2">
      <c r="W198" s="91"/>
      <c r="X198" s="91"/>
      <c r="Y198" s="91"/>
      <c r="Z198" s="91"/>
      <c r="AA198" s="91"/>
      <c r="AB198" s="91"/>
      <c r="AC198" s="91"/>
      <c r="AD198" s="91"/>
      <c r="AE198" s="91"/>
      <c r="AF198" s="91"/>
      <c r="AG198" s="91"/>
      <c r="AH198" s="91"/>
      <c r="AI198" s="91"/>
      <c r="AJ198" s="91"/>
    </row>
    <row r="199" spans="23:36" x14ac:dyDescent="0.2">
      <c r="W199" s="91"/>
      <c r="X199" s="91"/>
      <c r="Y199" s="91"/>
      <c r="Z199" s="91"/>
      <c r="AA199" s="91"/>
      <c r="AB199" s="91"/>
      <c r="AC199" s="91"/>
      <c r="AD199" s="91"/>
      <c r="AE199" s="91"/>
      <c r="AF199" s="91"/>
      <c r="AG199" s="91"/>
      <c r="AH199" s="91"/>
      <c r="AI199" s="91"/>
      <c r="AJ199" s="91"/>
    </row>
    <row r="200" spans="23:36" x14ac:dyDescent="0.2">
      <c r="W200" s="91"/>
      <c r="X200" s="91"/>
      <c r="Y200" s="91"/>
      <c r="Z200" s="91"/>
      <c r="AA200" s="91"/>
      <c r="AB200" s="91"/>
      <c r="AC200" s="91"/>
      <c r="AD200" s="91"/>
      <c r="AE200" s="91"/>
      <c r="AF200" s="91"/>
      <c r="AG200" s="91"/>
      <c r="AH200" s="91"/>
      <c r="AI200" s="91"/>
      <c r="AJ200" s="91"/>
    </row>
    <row r="201" spans="23:36" x14ac:dyDescent="0.2">
      <c r="W201" s="91"/>
      <c r="X201" s="91"/>
      <c r="Y201" s="91"/>
      <c r="Z201" s="91"/>
      <c r="AA201" s="91"/>
      <c r="AB201" s="91"/>
      <c r="AC201" s="91"/>
      <c r="AD201" s="91"/>
      <c r="AE201" s="91"/>
      <c r="AF201" s="91"/>
      <c r="AG201" s="91"/>
      <c r="AH201" s="91"/>
      <c r="AI201" s="91"/>
      <c r="AJ201" s="91"/>
    </row>
    <row r="202" spans="23:36" x14ac:dyDescent="0.2">
      <c r="W202" s="91"/>
      <c r="X202" s="91"/>
      <c r="Y202" s="91"/>
      <c r="Z202" s="91"/>
      <c r="AA202" s="91"/>
      <c r="AB202" s="91"/>
      <c r="AC202" s="91"/>
      <c r="AD202" s="91"/>
      <c r="AE202" s="91"/>
      <c r="AF202" s="91"/>
      <c r="AG202" s="91"/>
      <c r="AH202" s="91"/>
      <c r="AI202" s="91"/>
      <c r="AJ202" s="91"/>
    </row>
    <row r="203" spans="23:36" x14ac:dyDescent="0.2">
      <c r="W203" s="91"/>
      <c r="X203" s="91"/>
      <c r="Y203" s="91"/>
      <c r="Z203" s="91"/>
      <c r="AA203" s="91"/>
      <c r="AB203" s="91"/>
      <c r="AC203" s="91"/>
      <c r="AD203" s="91"/>
      <c r="AE203" s="91"/>
      <c r="AF203" s="91"/>
      <c r="AG203" s="91"/>
      <c r="AH203" s="91"/>
      <c r="AI203" s="91"/>
      <c r="AJ203" s="91"/>
    </row>
    <row r="204" spans="23:36" x14ac:dyDescent="0.2">
      <c r="W204" s="91"/>
      <c r="X204" s="91"/>
      <c r="Y204" s="91"/>
      <c r="Z204" s="91"/>
      <c r="AA204" s="91"/>
      <c r="AB204" s="91"/>
      <c r="AC204" s="91"/>
      <c r="AD204" s="91"/>
      <c r="AE204" s="91"/>
      <c r="AF204" s="91"/>
      <c r="AG204" s="91"/>
      <c r="AH204" s="91"/>
      <c r="AI204" s="91"/>
      <c r="AJ204" s="91"/>
    </row>
    <row r="205" spans="23:36" x14ac:dyDescent="0.2">
      <c r="W205" s="91"/>
      <c r="X205" s="91"/>
      <c r="Y205" s="91"/>
      <c r="Z205" s="91"/>
      <c r="AA205" s="91"/>
      <c r="AB205" s="91"/>
      <c r="AC205" s="91"/>
      <c r="AD205" s="91"/>
      <c r="AE205" s="91"/>
      <c r="AF205" s="91"/>
      <c r="AG205" s="91"/>
      <c r="AH205" s="91"/>
      <c r="AI205" s="91"/>
      <c r="AJ205" s="91"/>
    </row>
    <row r="206" spans="23:36" x14ac:dyDescent="0.2">
      <c r="W206" s="91"/>
      <c r="X206" s="91"/>
      <c r="Y206" s="91"/>
      <c r="Z206" s="91"/>
      <c r="AA206" s="91"/>
      <c r="AB206" s="91"/>
      <c r="AC206" s="91"/>
      <c r="AD206" s="91"/>
      <c r="AE206" s="91"/>
      <c r="AF206" s="91"/>
      <c r="AG206" s="91"/>
      <c r="AH206" s="91"/>
      <c r="AI206" s="91"/>
      <c r="AJ206" s="91"/>
    </row>
    <row r="207" spans="23:36" x14ac:dyDescent="0.2">
      <c r="W207" s="91"/>
      <c r="X207" s="91"/>
      <c r="Y207" s="91"/>
      <c r="Z207" s="91"/>
      <c r="AA207" s="91"/>
      <c r="AB207" s="91"/>
      <c r="AC207" s="91"/>
      <c r="AD207" s="91"/>
      <c r="AE207" s="91"/>
      <c r="AF207" s="91"/>
      <c r="AG207" s="91"/>
      <c r="AH207" s="91"/>
      <c r="AI207" s="91"/>
      <c r="AJ207" s="91"/>
    </row>
    <row r="208" spans="23:36" x14ac:dyDescent="0.2">
      <c r="W208" s="91"/>
      <c r="X208" s="91"/>
      <c r="Y208" s="91"/>
      <c r="Z208" s="91"/>
      <c r="AA208" s="91"/>
      <c r="AB208" s="91"/>
      <c r="AC208" s="91"/>
      <c r="AD208" s="91"/>
      <c r="AE208" s="91"/>
      <c r="AF208" s="91"/>
      <c r="AG208" s="91"/>
      <c r="AH208" s="91"/>
      <c r="AI208" s="91"/>
      <c r="AJ208" s="91"/>
    </row>
    <row r="209" spans="23:36" x14ac:dyDescent="0.2">
      <c r="W209" s="91"/>
      <c r="X209" s="91"/>
      <c r="Y209" s="91"/>
      <c r="Z209" s="91"/>
      <c r="AA209" s="91"/>
      <c r="AB209" s="91"/>
      <c r="AC209" s="91"/>
      <c r="AD209" s="91"/>
      <c r="AE209" s="91"/>
      <c r="AF209" s="91"/>
      <c r="AG209" s="91"/>
      <c r="AH209" s="91"/>
      <c r="AI209" s="91"/>
      <c r="AJ209" s="91"/>
    </row>
    <row r="210" spans="23:36" x14ac:dyDescent="0.2">
      <c r="W210" s="91"/>
      <c r="X210" s="91"/>
      <c r="Y210" s="91"/>
      <c r="Z210" s="91"/>
      <c r="AA210" s="91"/>
      <c r="AB210" s="91"/>
      <c r="AC210" s="91"/>
      <c r="AD210" s="91"/>
      <c r="AE210" s="91"/>
      <c r="AF210" s="91"/>
      <c r="AG210" s="91"/>
      <c r="AH210" s="91"/>
      <c r="AI210" s="91"/>
      <c r="AJ210" s="91"/>
    </row>
    <row r="211" spans="23:36" x14ac:dyDescent="0.2">
      <c r="W211" s="91"/>
      <c r="X211" s="91"/>
      <c r="Y211" s="91"/>
      <c r="Z211" s="91"/>
      <c r="AA211" s="91"/>
      <c r="AB211" s="91"/>
      <c r="AC211" s="91"/>
      <c r="AD211" s="91"/>
      <c r="AE211" s="91"/>
      <c r="AF211" s="91"/>
      <c r="AG211" s="91"/>
      <c r="AH211" s="91"/>
      <c r="AI211" s="91"/>
      <c r="AJ211" s="91"/>
    </row>
    <row r="212" spans="23:36" x14ac:dyDescent="0.2">
      <c r="W212" s="91"/>
      <c r="X212" s="91"/>
      <c r="Y212" s="91"/>
      <c r="Z212" s="91"/>
      <c r="AA212" s="91"/>
      <c r="AB212" s="91"/>
      <c r="AC212" s="91"/>
      <c r="AD212" s="91"/>
      <c r="AE212" s="91"/>
      <c r="AF212" s="91"/>
      <c r="AG212" s="91"/>
      <c r="AH212" s="91"/>
      <c r="AI212" s="91"/>
      <c r="AJ212" s="91"/>
    </row>
    <row r="213" spans="23:36" x14ac:dyDescent="0.2">
      <c r="W213" s="91"/>
      <c r="X213" s="91"/>
      <c r="Y213" s="91"/>
      <c r="Z213" s="91"/>
      <c r="AA213" s="91"/>
      <c r="AB213" s="91"/>
      <c r="AC213" s="91"/>
      <c r="AD213" s="91"/>
      <c r="AE213" s="91"/>
      <c r="AF213" s="91"/>
      <c r="AG213" s="91"/>
      <c r="AH213" s="91"/>
      <c r="AI213" s="91"/>
      <c r="AJ213" s="91"/>
    </row>
    <row r="214" spans="23:36" x14ac:dyDescent="0.2">
      <c r="W214" s="91"/>
      <c r="X214" s="91"/>
      <c r="Y214" s="91"/>
      <c r="Z214" s="91"/>
      <c r="AA214" s="91"/>
      <c r="AB214" s="91"/>
      <c r="AC214" s="91"/>
      <c r="AD214" s="91"/>
      <c r="AE214" s="91"/>
      <c r="AF214" s="91"/>
      <c r="AG214" s="91"/>
      <c r="AH214" s="91"/>
      <c r="AI214" s="91"/>
      <c r="AJ214" s="91"/>
    </row>
    <row r="215" spans="23:36" x14ac:dyDescent="0.2">
      <c r="W215" s="91"/>
      <c r="X215" s="91"/>
      <c r="Y215" s="91"/>
      <c r="Z215" s="91"/>
      <c r="AA215" s="91"/>
      <c r="AB215" s="91"/>
      <c r="AC215" s="91"/>
      <c r="AD215" s="91"/>
      <c r="AE215" s="91"/>
      <c r="AF215" s="91"/>
      <c r="AG215" s="91"/>
      <c r="AH215" s="91"/>
      <c r="AI215" s="91"/>
      <c r="AJ215" s="91"/>
    </row>
    <row r="216" spans="23:36" x14ac:dyDescent="0.2">
      <c r="W216" s="91"/>
      <c r="X216" s="91"/>
      <c r="Y216" s="91"/>
      <c r="Z216" s="91"/>
      <c r="AA216" s="91"/>
      <c r="AB216" s="91"/>
      <c r="AC216" s="91"/>
      <c r="AD216" s="91"/>
      <c r="AE216" s="91"/>
      <c r="AF216" s="91"/>
      <c r="AG216" s="91"/>
      <c r="AH216" s="91"/>
      <c r="AI216" s="91"/>
      <c r="AJ216" s="91"/>
    </row>
    <row r="217" spans="23:36" x14ac:dyDescent="0.2">
      <c r="W217" s="91"/>
      <c r="X217" s="91"/>
      <c r="Y217" s="91"/>
      <c r="Z217" s="91"/>
      <c r="AA217" s="91"/>
      <c r="AB217" s="91"/>
      <c r="AC217" s="91"/>
      <c r="AD217" s="91"/>
      <c r="AE217" s="91"/>
      <c r="AF217" s="91"/>
      <c r="AG217" s="91"/>
      <c r="AH217" s="91"/>
      <c r="AI217" s="91"/>
      <c r="AJ217" s="91"/>
    </row>
    <row r="218" spans="23:36" x14ac:dyDescent="0.2">
      <c r="W218" s="91"/>
      <c r="X218" s="91"/>
      <c r="Y218" s="91"/>
      <c r="Z218" s="91"/>
      <c r="AA218" s="91"/>
      <c r="AB218" s="91"/>
      <c r="AC218" s="91"/>
      <c r="AD218" s="91"/>
      <c r="AE218" s="91"/>
      <c r="AF218" s="91"/>
      <c r="AG218" s="91"/>
      <c r="AH218" s="91"/>
      <c r="AI218" s="91"/>
      <c r="AJ218" s="91"/>
    </row>
    <row r="219" spans="23:36" x14ac:dyDescent="0.2">
      <c r="W219" s="91"/>
      <c r="X219" s="91"/>
      <c r="Y219" s="91"/>
      <c r="Z219" s="91"/>
      <c r="AA219" s="91"/>
      <c r="AB219" s="91"/>
      <c r="AC219" s="91"/>
      <c r="AD219" s="91"/>
      <c r="AE219" s="91"/>
      <c r="AF219" s="91"/>
      <c r="AG219" s="91"/>
      <c r="AH219" s="91"/>
      <c r="AI219" s="91"/>
      <c r="AJ219" s="91"/>
    </row>
    <row r="220" spans="23:36" x14ac:dyDescent="0.2">
      <c r="W220" s="91"/>
      <c r="X220" s="91"/>
      <c r="Y220" s="91"/>
      <c r="Z220" s="91"/>
      <c r="AA220" s="91"/>
      <c r="AB220" s="91"/>
      <c r="AC220" s="91"/>
      <c r="AD220" s="91"/>
      <c r="AE220" s="91"/>
      <c r="AF220" s="91"/>
      <c r="AG220" s="91"/>
      <c r="AH220" s="91"/>
      <c r="AI220" s="91"/>
      <c r="AJ220" s="91"/>
    </row>
    <row r="221" spans="23:36" x14ac:dyDescent="0.2">
      <c r="W221" s="91"/>
      <c r="X221" s="91"/>
      <c r="Y221" s="91"/>
      <c r="Z221" s="91"/>
      <c r="AA221" s="91"/>
      <c r="AB221" s="91"/>
      <c r="AC221" s="91"/>
      <c r="AD221" s="91"/>
      <c r="AE221" s="91"/>
      <c r="AF221" s="91"/>
      <c r="AG221" s="91"/>
      <c r="AH221" s="91"/>
      <c r="AI221" s="91"/>
      <c r="AJ221" s="91"/>
    </row>
    <row r="222" spans="23:36" x14ac:dyDescent="0.2">
      <c r="W222" s="91"/>
      <c r="X222" s="91"/>
      <c r="Y222" s="91"/>
      <c r="Z222" s="91"/>
      <c r="AA222" s="91"/>
      <c r="AB222" s="91"/>
      <c r="AC222" s="91"/>
      <c r="AD222" s="91"/>
      <c r="AE222" s="91"/>
      <c r="AF222" s="91"/>
      <c r="AG222" s="91"/>
      <c r="AH222" s="91"/>
      <c r="AI222" s="91"/>
      <c r="AJ222" s="91"/>
    </row>
    <row r="223" spans="23:36" x14ac:dyDescent="0.2">
      <c r="W223" s="91"/>
      <c r="X223" s="91"/>
      <c r="Y223" s="91"/>
      <c r="Z223" s="91"/>
      <c r="AA223" s="91"/>
      <c r="AB223" s="91"/>
      <c r="AC223" s="91"/>
      <c r="AD223" s="91"/>
      <c r="AE223" s="91"/>
      <c r="AF223" s="91"/>
      <c r="AG223" s="91"/>
      <c r="AH223" s="91"/>
      <c r="AI223" s="91"/>
      <c r="AJ223" s="91"/>
    </row>
    <row r="224" spans="23:36" x14ac:dyDescent="0.2">
      <c r="W224" s="91"/>
      <c r="X224" s="91"/>
      <c r="Y224" s="91"/>
      <c r="Z224" s="91"/>
      <c r="AA224" s="91"/>
      <c r="AB224" s="91"/>
      <c r="AC224" s="91"/>
      <c r="AD224" s="91"/>
      <c r="AE224" s="91"/>
      <c r="AF224" s="91"/>
      <c r="AG224" s="91"/>
      <c r="AH224" s="91"/>
      <c r="AI224" s="91"/>
      <c r="AJ224" s="91"/>
    </row>
    <row r="225" spans="23:36" x14ac:dyDescent="0.2">
      <c r="W225" s="91"/>
      <c r="X225" s="91"/>
      <c r="Y225" s="91"/>
      <c r="Z225" s="91"/>
      <c r="AA225" s="91"/>
      <c r="AB225" s="91"/>
      <c r="AC225" s="91"/>
      <c r="AD225" s="91"/>
      <c r="AE225" s="91"/>
      <c r="AF225" s="91"/>
      <c r="AG225" s="91"/>
      <c r="AH225" s="91"/>
      <c r="AI225" s="91"/>
      <c r="AJ225" s="91"/>
    </row>
    <row r="226" spans="23:36" x14ac:dyDescent="0.2">
      <c r="W226" s="91"/>
      <c r="X226" s="91"/>
      <c r="Y226" s="91"/>
      <c r="Z226" s="91"/>
      <c r="AA226" s="91"/>
      <c r="AB226" s="91"/>
      <c r="AC226" s="91"/>
      <c r="AD226" s="91"/>
      <c r="AE226" s="91"/>
      <c r="AF226" s="91"/>
      <c r="AG226" s="91"/>
      <c r="AH226" s="91"/>
      <c r="AI226" s="91"/>
      <c r="AJ226" s="91"/>
    </row>
    <row r="227" spans="23:36" x14ac:dyDescent="0.2">
      <c r="W227" s="91"/>
      <c r="X227" s="91"/>
      <c r="Y227" s="91"/>
      <c r="Z227" s="91"/>
      <c r="AA227" s="91"/>
      <c r="AB227" s="91"/>
      <c r="AC227" s="91"/>
      <c r="AD227" s="91"/>
      <c r="AE227" s="91"/>
      <c r="AF227" s="91"/>
      <c r="AG227" s="91"/>
      <c r="AH227" s="91"/>
      <c r="AI227" s="91"/>
      <c r="AJ227" s="91"/>
    </row>
    <row r="228" spans="23:36" x14ac:dyDescent="0.2">
      <c r="W228" s="91"/>
      <c r="X228" s="91"/>
      <c r="Y228" s="91"/>
      <c r="Z228" s="91"/>
      <c r="AA228" s="91"/>
      <c r="AB228" s="91"/>
      <c r="AC228" s="91"/>
      <c r="AD228" s="91"/>
      <c r="AE228" s="91"/>
      <c r="AF228" s="91"/>
      <c r="AG228" s="91"/>
      <c r="AH228" s="91"/>
      <c r="AI228" s="91"/>
      <c r="AJ228" s="91"/>
    </row>
    <row r="229" spans="23:36" x14ac:dyDescent="0.2">
      <c r="W229" s="91"/>
      <c r="X229" s="91"/>
      <c r="Y229" s="91"/>
      <c r="Z229" s="91"/>
      <c r="AA229" s="91"/>
      <c r="AB229" s="91"/>
      <c r="AC229" s="91"/>
      <c r="AD229" s="91"/>
      <c r="AE229" s="91"/>
      <c r="AF229" s="91"/>
      <c r="AG229" s="91"/>
      <c r="AH229" s="91"/>
      <c r="AI229" s="91"/>
      <c r="AJ229" s="91"/>
    </row>
    <row r="230" spans="23:36" x14ac:dyDescent="0.2">
      <c r="W230" s="91"/>
      <c r="X230" s="91"/>
      <c r="Y230" s="91"/>
      <c r="Z230" s="91"/>
      <c r="AA230" s="91"/>
      <c r="AB230" s="91"/>
      <c r="AC230" s="91"/>
      <c r="AD230" s="91"/>
      <c r="AE230" s="91"/>
      <c r="AF230" s="91"/>
      <c r="AG230" s="91"/>
      <c r="AH230" s="91"/>
      <c r="AI230" s="91"/>
      <c r="AJ230" s="91"/>
    </row>
    <row r="231" spans="23:36" x14ac:dyDescent="0.2">
      <c r="W231" s="91"/>
      <c r="X231" s="91"/>
      <c r="Y231" s="91"/>
      <c r="Z231" s="91"/>
      <c r="AA231" s="91"/>
      <c r="AB231" s="91"/>
      <c r="AC231" s="91"/>
      <c r="AD231" s="91"/>
      <c r="AE231" s="91"/>
      <c r="AF231" s="91"/>
      <c r="AG231" s="91"/>
      <c r="AH231" s="91"/>
      <c r="AI231" s="91"/>
      <c r="AJ231" s="91"/>
    </row>
    <row r="232" spans="23:36" x14ac:dyDescent="0.2">
      <c r="W232" s="91"/>
      <c r="X232" s="91"/>
      <c r="Y232" s="91"/>
      <c r="Z232" s="91"/>
      <c r="AA232" s="91"/>
      <c r="AB232" s="91"/>
      <c r="AC232" s="91"/>
      <c r="AD232" s="91"/>
      <c r="AE232" s="91"/>
      <c r="AF232" s="91"/>
      <c r="AG232" s="91"/>
      <c r="AH232" s="91"/>
      <c r="AI232" s="91"/>
      <c r="AJ232" s="91"/>
    </row>
    <row r="233" spans="23:36" x14ac:dyDescent="0.2">
      <c r="W233" s="91"/>
      <c r="X233" s="91"/>
      <c r="Y233" s="91"/>
      <c r="Z233" s="91"/>
      <c r="AA233" s="91"/>
      <c r="AB233" s="91"/>
      <c r="AC233" s="91"/>
      <c r="AD233" s="91"/>
      <c r="AE233" s="91"/>
      <c r="AF233" s="91"/>
      <c r="AG233" s="91"/>
      <c r="AH233" s="91"/>
      <c r="AI233" s="91"/>
      <c r="AJ233" s="91"/>
    </row>
    <row r="234" spans="23:36" x14ac:dyDescent="0.2">
      <c r="W234" s="91"/>
      <c r="X234" s="91"/>
      <c r="Y234" s="91"/>
      <c r="Z234" s="91"/>
      <c r="AA234" s="91"/>
      <c r="AB234" s="91"/>
      <c r="AC234" s="91"/>
      <c r="AD234" s="91"/>
      <c r="AE234" s="91"/>
      <c r="AF234" s="91"/>
      <c r="AG234" s="91"/>
      <c r="AH234" s="91"/>
      <c r="AI234" s="91"/>
      <c r="AJ234" s="91"/>
    </row>
    <row r="235" spans="23:36" x14ac:dyDescent="0.2">
      <c r="W235" s="91"/>
      <c r="X235" s="91"/>
      <c r="Y235" s="91"/>
      <c r="Z235" s="91"/>
      <c r="AA235" s="91"/>
      <c r="AB235" s="91"/>
      <c r="AC235" s="91"/>
      <c r="AD235" s="91"/>
      <c r="AE235" s="91"/>
      <c r="AF235" s="91"/>
      <c r="AG235" s="91"/>
      <c r="AH235" s="91"/>
      <c r="AI235" s="91"/>
      <c r="AJ235" s="91"/>
    </row>
    <row r="236" spans="23:36" x14ac:dyDescent="0.2">
      <c r="W236" s="91"/>
      <c r="X236" s="91"/>
      <c r="Y236" s="91"/>
      <c r="Z236" s="91"/>
      <c r="AA236" s="91"/>
      <c r="AB236" s="91"/>
      <c r="AC236" s="91"/>
      <c r="AD236" s="91"/>
      <c r="AE236" s="91"/>
      <c r="AF236" s="91"/>
      <c r="AG236" s="91"/>
      <c r="AH236" s="91"/>
      <c r="AI236" s="91"/>
      <c r="AJ236" s="91"/>
    </row>
    <row r="237" spans="23:36" x14ac:dyDescent="0.2">
      <c r="W237" s="91"/>
      <c r="X237" s="91"/>
      <c r="Y237" s="91"/>
      <c r="Z237" s="91"/>
      <c r="AA237" s="91"/>
      <c r="AB237" s="91"/>
      <c r="AC237" s="91"/>
      <c r="AD237" s="91"/>
      <c r="AE237" s="91"/>
      <c r="AF237" s="91"/>
      <c r="AG237" s="91"/>
      <c r="AH237" s="91"/>
      <c r="AI237" s="91"/>
      <c r="AJ237" s="91"/>
    </row>
    <row r="238" spans="23:36" x14ac:dyDescent="0.2">
      <c r="W238" s="91"/>
      <c r="X238" s="91"/>
      <c r="Y238" s="91"/>
      <c r="Z238" s="91"/>
      <c r="AA238" s="91"/>
      <c r="AB238" s="91"/>
      <c r="AC238" s="91"/>
      <c r="AD238" s="91"/>
      <c r="AE238" s="91"/>
      <c r="AF238" s="91"/>
      <c r="AG238" s="91"/>
      <c r="AH238" s="91"/>
      <c r="AI238" s="91"/>
      <c r="AJ238" s="91"/>
    </row>
    <row r="239" spans="23:36" x14ac:dyDescent="0.2">
      <c r="W239" s="91"/>
      <c r="X239" s="91"/>
      <c r="Y239" s="91"/>
      <c r="Z239" s="91"/>
      <c r="AA239" s="91"/>
      <c r="AB239" s="91"/>
      <c r="AC239" s="91"/>
      <c r="AD239" s="91"/>
      <c r="AE239" s="91"/>
      <c r="AF239" s="91"/>
      <c r="AG239" s="91"/>
      <c r="AH239" s="91"/>
      <c r="AI239" s="91"/>
      <c r="AJ239" s="91"/>
    </row>
    <row r="240" spans="23:36" x14ac:dyDescent="0.2">
      <c r="W240" s="91"/>
      <c r="X240" s="91"/>
      <c r="Y240" s="91"/>
      <c r="Z240" s="91"/>
      <c r="AA240" s="91"/>
      <c r="AB240" s="91"/>
      <c r="AC240" s="91"/>
      <c r="AD240" s="91"/>
      <c r="AE240" s="91"/>
      <c r="AF240" s="91"/>
      <c r="AG240" s="91"/>
      <c r="AH240" s="91"/>
      <c r="AI240" s="91"/>
      <c r="AJ240" s="91"/>
    </row>
    <row r="241" spans="23:36" x14ac:dyDescent="0.2">
      <c r="W241" s="91"/>
      <c r="X241" s="91"/>
      <c r="Y241" s="91"/>
      <c r="Z241" s="91"/>
      <c r="AA241" s="91"/>
      <c r="AB241" s="91"/>
      <c r="AC241" s="91"/>
      <c r="AD241" s="91"/>
      <c r="AE241" s="91"/>
      <c r="AF241" s="91"/>
      <c r="AG241" s="91"/>
      <c r="AH241" s="91"/>
      <c r="AI241" s="91"/>
      <c r="AJ241" s="91"/>
    </row>
    <row r="242" spans="23:36" x14ac:dyDescent="0.2">
      <c r="W242" s="91"/>
      <c r="X242" s="91"/>
      <c r="Y242" s="91"/>
      <c r="Z242" s="91"/>
      <c r="AA242" s="91"/>
      <c r="AB242" s="91"/>
      <c r="AC242" s="91"/>
      <c r="AD242" s="91"/>
      <c r="AE242" s="91"/>
      <c r="AF242" s="91"/>
      <c r="AG242" s="91"/>
      <c r="AH242" s="91"/>
      <c r="AI242" s="91"/>
      <c r="AJ242" s="91"/>
    </row>
    <row r="243" spans="23:36" x14ac:dyDescent="0.2">
      <c r="W243" s="91"/>
      <c r="X243" s="91"/>
      <c r="Y243" s="91"/>
      <c r="Z243" s="91"/>
      <c r="AA243" s="91"/>
      <c r="AB243" s="91"/>
      <c r="AC243" s="91"/>
      <c r="AD243" s="91"/>
      <c r="AE243" s="91"/>
      <c r="AF243" s="91"/>
      <c r="AG243" s="91"/>
      <c r="AH243" s="91"/>
      <c r="AI243" s="91"/>
      <c r="AJ243" s="91"/>
    </row>
    <row r="244" spans="23:36" x14ac:dyDescent="0.2">
      <c r="W244" s="91"/>
      <c r="X244" s="91"/>
      <c r="Y244" s="91"/>
      <c r="Z244" s="91"/>
      <c r="AA244" s="91"/>
      <c r="AB244" s="91"/>
      <c r="AC244" s="91"/>
      <c r="AD244" s="91"/>
      <c r="AE244" s="91"/>
      <c r="AF244" s="91"/>
      <c r="AG244" s="91"/>
      <c r="AH244" s="91"/>
      <c r="AI244" s="91"/>
      <c r="AJ244" s="91"/>
    </row>
    <row r="245" spans="23:36" x14ac:dyDescent="0.2">
      <c r="W245" s="91"/>
      <c r="X245" s="91"/>
      <c r="Y245" s="91"/>
      <c r="Z245" s="91"/>
      <c r="AA245" s="91"/>
      <c r="AB245" s="91"/>
      <c r="AC245" s="91"/>
      <c r="AD245" s="91"/>
      <c r="AE245" s="91"/>
      <c r="AF245" s="91"/>
      <c r="AG245" s="91"/>
      <c r="AH245" s="91"/>
      <c r="AI245" s="91"/>
      <c r="AJ245" s="91"/>
    </row>
    <row r="246" spans="23:36" x14ac:dyDescent="0.2">
      <c r="W246" s="91"/>
      <c r="X246" s="91"/>
      <c r="Y246" s="91"/>
      <c r="Z246" s="91"/>
      <c r="AA246" s="91"/>
      <c r="AB246" s="91"/>
      <c r="AC246" s="91"/>
      <c r="AD246" s="91"/>
      <c r="AE246" s="91"/>
      <c r="AF246" s="91"/>
      <c r="AG246" s="91"/>
      <c r="AH246" s="91"/>
      <c r="AI246" s="91"/>
      <c r="AJ246" s="91"/>
    </row>
    <row r="247" spans="23:36" x14ac:dyDescent="0.2">
      <c r="W247" s="91"/>
      <c r="X247" s="91"/>
      <c r="Y247" s="91"/>
      <c r="Z247" s="91"/>
      <c r="AA247" s="91"/>
      <c r="AB247" s="91"/>
      <c r="AC247" s="91"/>
      <c r="AD247" s="91"/>
      <c r="AE247" s="91"/>
      <c r="AF247" s="91"/>
      <c r="AG247" s="91"/>
      <c r="AH247" s="91"/>
      <c r="AI247" s="91"/>
      <c r="AJ247" s="91"/>
    </row>
    <row r="248" spans="23:36" x14ac:dyDescent="0.2">
      <c r="W248" s="91"/>
      <c r="X248" s="91"/>
      <c r="Y248" s="91"/>
      <c r="Z248" s="91"/>
      <c r="AA248" s="91"/>
      <c r="AB248" s="91"/>
      <c r="AC248" s="91"/>
      <c r="AD248" s="91"/>
      <c r="AE248" s="91"/>
      <c r="AF248" s="91"/>
      <c r="AG248" s="91"/>
      <c r="AH248" s="91"/>
      <c r="AI248" s="91"/>
      <c r="AJ248" s="91"/>
    </row>
    <row r="249" spans="23:36" x14ac:dyDescent="0.2">
      <c r="W249" s="91"/>
      <c r="X249" s="91"/>
      <c r="Y249" s="91"/>
      <c r="Z249" s="91"/>
      <c r="AA249" s="91"/>
      <c r="AB249" s="91"/>
      <c r="AC249" s="91"/>
      <c r="AD249" s="91"/>
      <c r="AE249" s="91"/>
      <c r="AF249" s="91"/>
      <c r="AG249" s="91"/>
      <c r="AH249" s="91"/>
      <c r="AI249" s="91"/>
      <c r="AJ249" s="91"/>
    </row>
    <row r="250" spans="23:36" x14ac:dyDescent="0.2">
      <c r="W250" s="91"/>
      <c r="X250" s="91"/>
      <c r="Y250" s="91"/>
      <c r="Z250" s="91"/>
      <c r="AA250" s="91"/>
      <c r="AB250" s="91"/>
      <c r="AC250" s="91"/>
      <c r="AD250" s="91"/>
      <c r="AE250" s="91"/>
      <c r="AF250" s="91"/>
      <c r="AG250" s="91"/>
      <c r="AH250" s="91"/>
      <c r="AI250" s="91"/>
      <c r="AJ250" s="91"/>
    </row>
    <row r="251" spans="23:36" x14ac:dyDescent="0.2">
      <c r="W251" s="91"/>
      <c r="X251" s="91"/>
      <c r="Y251" s="91"/>
      <c r="Z251" s="91"/>
      <c r="AA251" s="91"/>
      <c r="AB251" s="91"/>
      <c r="AC251" s="91"/>
      <c r="AD251" s="91"/>
      <c r="AE251" s="91"/>
      <c r="AF251" s="91"/>
      <c r="AG251" s="91"/>
      <c r="AH251" s="91"/>
      <c r="AI251" s="91"/>
      <c r="AJ251" s="91"/>
    </row>
    <row r="252" spans="23:36" x14ac:dyDescent="0.2">
      <c r="W252" s="91"/>
      <c r="X252" s="91"/>
      <c r="Y252" s="91"/>
      <c r="Z252" s="91"/>
      <c r="AA252" s="91"/>
      <c r="AB252" s="91"/>
      <c r="AC252" s="91"/>
      <c r="AD252" s="91"/>
      <c r="AE252" s="91"/>
      <c r="AF252" s="91"/>
      <c r="AG252" s="91"/>
      <c r="AH252" s="91"/>
      <c r="AI252" s="91"/>
      <c r="AJ252" s="91"/>
    </row>
    <row r="253" spans="23:36" x14ac:dyDescent="0.2">
      <c r="W253" s="91"/>
      <c r="X253" s="91"/>
      <c r="Y253" s="91"/>
      <c r="Z253" s="91"/>
      <c r="AA253" s="91"/>
      <c r="AB253" s="91"/>
      <c r="AC253" s="91"/>
      <c r="AD253" s="91"/>
      <c r="AE253" s="91"/>
      <c r="AF253" s="91"/>
      <c r="AG253" s="91"/>
      <c r="AH253" s="91"/>
      <c r="AI253" s="91"/>
      <c r="AJ253" s="91"/>
    </row>
    <row r="254" spans="23:36" x14ac:dyDescent="0.2">
      <c r="W254" s="91"/>
      <c r="X254" s="91"/>
      <c r="Y254" s="91"/>
      <c r="Z254" s="91"/>
      <c r="AA254" s="91"/>
      <c r="AB254" s="91"/>
      <c r="AC254" s="91"/>
      <c r="AD254" s="91"/>
      <c r="AE254" s="91"/>
      <c r="AF254" s="91"/>
      <c r="AG254" s="91"/>
      <c r="AH254" s="91"/>
      <c r="AI254" s="91"/>
      <c r="AJ254" s="91"/>
    </row>
    <row r="255" spans="23:36" x14ac:dyDescent="0.2">
      <c r="W255" s="91"/>
      <c r="X255" s="91"/>
      <c r="Y255" s="91"/>
      <c r="Z255" s="91"/>
      <c r="AA255" s="91"/>
      <c r="AB255" s="91"/>
      <c r="AC255" s="91"/>
      <c r="AD255" s="91"/>
      <c r="AE255" s="91"/>
      <c r="AF255" s="91"/>
      <c r="AG255" s="91"/>
      <c r="AH255" s="91"/>
      <c r="AI255" s="91"/>
      <c r="AJ255" s="91"/>
    </row>
    <row r="256" spans="23:36" x14ac:dyDescent="0.2">
      <c r="W256" s="91"/>
      <c r="X256" s="91"/>
      <c r="Y256" s="91"/>
      <c r="Z256" s="91"/>
      <c r="AA256" s="91"/>
      <c r="AB256" s="91"/>
      <c r="AC256" s="91"/>
      <c r="AD256" s="91"/>
      <c r="AE256" s="91"/>
      <c r="AF256" s="91"/>
      <c r="AG256" s="91"/>
      <c r="AH256" s="91"/>
      <c r="AI256" s="91"/>
      <c r="AJ256" s="91"/>
    </row>
    <row r="257" spans="23:36" x14ac:dyDescent="0.2">
      <c r="W257" s="91"/>
      <c r="X257" s="91"/>
      <c r="Y257" s="91"/>
      <c r="Z257" s="91"/>
      <c r="AA257" s="91"/>
      <c r="AB257" s="91"/>
      <c r="AC257" s="91"/>
      <c r="AD257" s="91"/>
      <c r="AE257" s="91"/>
      <c r="AF257" s="91"/>
      <c r="AG257" s="91"/>
      <c r="AH257" s="91"/>
      <c r="AI257" s="91"/>
      <c r="AJ257" s="91"/>
    </row>
    <row r="258" spans="23:36" x14ac:dyDescent="0.2">
      <c r="W258" s="91"/>
      <c r="X258" s="91"/>
      <c r="Y258" s="91"/>
      <c r="Z258" s="91"/>
      <c r="AA258" s="91"/>
      <c r="AB258" s="91"/>
      <c r="AC258" s="91"/>
      <c r="AD258" s="91"/>
      <c r="AE258" s="91"/>
      <c r="AF258" s="91"/>
      <c r="AG258" s="91"/>
      <c r="AH258" s="91"/>
      <c r="AI258" s="91"/>
      <c r="AJ258" s="91"/>
    </row>
    <row r="259" spans="23:36" x14ac:dyDescent="0.2">
      <c r="W259" s="91"/>
      <c r="X259" s="91"/>
      <c r="Y259" s="91"/>
      <c r="Z259" s="91"/>
      <c r="AA259" s="91"/>
      <c r="AB259" s="91"/>
      <c r="AC259" s="91"/>
      <c r="AD259" s="91"/>
      <c r="AE259" s="91"/>
      <c r="AF259" s="91"/>
      <c r="AG259" s="91"/>
      <c r="AH259" s="91"/>
      <c r="AI259" s="91"/>
      <c r="AJ259" s="91"/>
    </row>
    <row r="260" spans="23:36" x14ac:dyDescent="0.2">
      <c r="W260" s="91"/>
      <c r="X260" s="91"/>
      <c r="Y260" s="91"/>
      <c r="Z260" s="91"/>
      <c r="AA260" s="91"/>
      <c r="AB260" s="91"/>
      <c r="AC260" s="91"/>
      <c r="AD260" s="91"/>
      <c r="AE260" s="91"/>
      <c r="AF260" s="91"/>
      <c r="AG260" s="91"/>
      <c r="AH260" s="91"/>
      <c r="AI260" s="91"/>
      <c r="AJ260" s="91"/>
    </row>
    <row r="261" spans="23:36" x14ac:dyDescent="0.2">
      <c r="W261" s="91"/>
      <c r="X261" s="91"/>
      <c r="Y261" s="91"/>
      <c r="Z261" s="91"/>
      <c r="AA261" s="91"/>
      <c r="AB261" s="91"/>
      <c r="AC261" s="91"/>
      <c r="AD261" s="91"/>
      <c r="AE261" s="91"/>
      <c r="AF261" s="91"/>
      <c r="AG261" s="91"/>
      <c r="AH261" s="91"/>
      <c r="AI261" s="91"/>
      <c r="AJ261" s="91"/>
    </row>
    <row r="262" spans="23:36" x14ac:dyDescent="0.2">
      <c r="W262" s="91"/>
      <c r="X262" s="91"/>
      <c r="Y262" s="91"/>
      <c r="Z262" s="91"/>
      <c r="AA262" s="91"/>
      <c r="AB262" s="91"/>
      <c r="AC262" s="91"/>
      <c r="AD262" s="91"/>
      <c r="AE262" s="91"/>
      <c r="AF262" s="91"/>
      <c r="AG262" s="91"/>
      <c r="AH262" s="91"/>
      <c r="AI262" s="91"/>
      <c r="AJ262" s="91"/>
    </row>
    <row r="263" spans="23:36" x14ac:dyDescent="0.2">
      <c r="W263" s="91"/>
      <c r="X263" s="91"/>
      <c r="Y263" s="91"/>
      <c r="Z263" s="91"/>
      <c r="AA263" s="91"/>
      <c r="AB263" s="91"/>
      <c r="AC263" s="91"/>
      <c r="AD263" s="91"/>
      <c r="AE263" s="91"/>
      <c r="AF263" s="91"/>
      <c r="AG263" s="91"/>
      <c r="AH263" s="91"/>
      <c r="AI263" s="91"/>
      <c r="AJ263" s="91"/>
    </row>
    <row r="264" spans="23:36" x14ac:dyDescent="0.2">
      <c r="W264" s="91"/>
      <c r="X264" s="91"/>
      <c r="Y264" s="91"/>
      <c r="Z264" s="91"/>
      <c r="AA264" s="91"/>
      <c r="AB264" s="91"/>
      <c r="AC264" s="91"/>
      <c r="AD264" s="91"/>
      <c r="AE264" s="91"/>
      <c r="AF264" s="91"/>
      <c r="AG264" s="91"/>
      <c r="AH264" s="91"/>
      <c r="AI264" s="91"/>
      <c r="AJ264" s="91"/>
    </row>
    <row r="265" spans="23:36" x14ac:dyDescent="0.2">
      <c r="W265" s="91"/>
      <c r="X265" s="91"/>
      <c r="Y265" s="91"/>
      <c r="Z265" s="91"/>
      <c r="AA265" s="91"/>
      <c r="AB265" s="91"/>
      <c r="AC265" s="91"/>
      <c r="AD265" s="91"/>
      <c r="AE265" s="91"/>
      <c r="AF265" s="91"/>
      <c r="AG265" s="91"/>
      <c r="AH265" s="91"/>
      <c r="AI265" s="91"/>
      <c r="AJ265" s="91"/>
    </row>
    <row r="266" spans="23:36" x14ac:dyDescent="0.2">
      <c r="W266" s="91"/>
      <c r="X266" s="91"/>
      <c r="Y266" s="91"/>
      <c r="Z266" s="91"/>
      <c r="AA266" s="91"/>
      <c r="AB266" s="91"/>
      <c r="AC266" s="91"/>
      <c r="AD266" s="91"/>
      <c r="AE266" s="91"/>
      <c r="AF266" s="91"/>
      <c r="AG266" s="91"/>
      <c r="AH266" s="91"/>
      <c r="AI266" s="91"/>
      <c r="AJ266" s="91"/>
    </row>
    <row r="267" spans="23:36" x14ac:dyDescent="0.2">
      <c r="W267" s="91"/>
      <c r="X267" s="91"/>
      <c r="Y267" s="91"/>
      <c r="Z267" s="91"/>
      <c r="AA267" s="91"/>
      <c r="AB267" s="91"/>
      <c r="AC267" s="91"/>
      <c r="AD267" s="91"/>
      <c r="AE267" s="91"/>
      <c r="AF267" s="91"/>
      <c r="AG267" s="91"/>
      <c r="AH267" s="91"/>
      <c r="AI267" s="91"/>
      <c r="AJ267" s="91"/>
    </row>
    <row r="268" spans="23:36" x14ac:dyDescent="0.2">
      <c r="W268" s="91"/>
      <c r="X268" s="91"/>
      <c r="Y268" s="91"/>
      <c r="Z268" s="91"/>
      <c r="AA268" s="91"/>
      <c r="AB268" s="91"/>
      <c r="AC268" s="91"/>
      <c r="AD268" s="91"/>
      <c r="AE268" s="91"/>
      <c r="AF268" s="91"/>
      <c r="AG268" s="91"/>
      <c r="AH268" s="91"/>
      <c r="AI268" s="91"/>
      <c r="AJ268" s="91"/>
    </row>
    <row r="269" spans="23:36" x14ac:dyDescent="0.2">
      <c r="W269" s="91"/>
      <c r="X269" s="91"/>
      <c r="Y269" s="91"/>
      <c r="Z269" s="91"/>
      <c r="AA269" s="91"/>
      <c r="AB269" s="91"/>
      <c r="AC269" s="91"/>
      <c r="AD269" s="91"/>
      <c r="AE269" s="91"/>
      <c r="AF269" s="91"/>
      <c r="AG269" s="91"/>
      <c r="AH269" s="91"/>
      <c r="AI269" s="91"/>
      <c r="AJ269" s="91"/>
    </row>
    <row r="270" spans="23:36" x14ac:dyDescent="0.2">
      <c r="W270" s="91"/>
      <c r="X270" s="91"/>
      <c r="Y270" s="91"/>
      <c r="Z270" s="91"/>
      <c r="AA270" s="91"/>
      <c r="AB270" s="91"/>
      <c r="AC270" s="91"/>
      <c r="AD270" s="91"/>
      <c r="AE270" s="91"/>
      <c r="AF270" s="91"/>
      <c r="AG270" s="91"/>
      <c r="AH270" s="91"/>
      <c r="AI270" s="91"/>
      <c r="AJ270" s="91"/>
    </row>
    <row r="271" spans="23:36" x14ac:dyDescent="0.2">
      <c r="W271" s="91"/>
      <c r="X271" s="91"/>
      <c r="Y271" s="91"/>
      <c r="Z271" s="91"/>
      <c r="AA271" s="91"/>
      <c r="AB271" s="91"/>
      <c r="AC271" s="91"/>
      <c r="AD271" s="91"/>
      <c r="AE271" s="91"/>
      <c r="AF271" s="91"/>
      <c r="AG271" s="91"/>
      <c r="AH271" s="91"/>
      <c r="AI271" s="91"/>
      <c r="AJ271" s="91"/>
    </row>
    <row r="272" spans="23:36" x14ac:dyDescent="0.2">
      <c r="W272" s="91"/>
      <c r="X272" s="91"/>
      <c r="Y272" s="91"/>
      <c r="Z272" s="91"/>
      <c r="AA272" s="91"/>
      <c r="AB272" s="91"/>
      <c r="AC272" s="91"/>
      <c r="AD272" s="91"/>
      <c r="AE272" s="91"/>
      <c r="AF272" s="91"/>
      <c r="AG272" s="91"/>
      <c r="AH272" s="91"/>
      <c r="AI272" s="91"/>
      <c r="AJ272" s="91"/>
    </row>
    <row r="273" spans="23:36" x14ac:dyDescent="0.2">
      <c r="W273" s="91"/>
      <c r="X273" s="91"/>
      <c r="Y273" s="91"/>
      <c r="Z273" s="91"/>
      <c r="AA273" s="91"/>
      <c r="AB273" s="91"/>
      <c r="AC273" s="91"/>
      <c r="AD273" s="91"/>
      <c r="AE273" s="91"/>
      <c r="AF273" s="91"/>
      <c r="AG273" s="91"/>
      <c r="AH273" s="91"/>
      <c r="AI273" s="91"/>
      <c r="AJ273" s="91"/>
    </row>
    <row r="274" spans="23:36" x14ac:dyDescent="0.2">
      <c r="W274" s="91"/>
      <c r="X274" s="91"/>
      <c r="Y274" s="91"/>
      <c r="Z274" s="91"/>
      <c r="AA274" s="91"/>
      <c r="AB274" s="91"/>
      <c r="AC274" s="91"/>
      <c r="AD274" s="91"/>
      <c r="AE274" s="91"/>
      <c r="AF274" s="91"/>
      <c r="AG274" s="91"/>
      <c r="AH274" s="91"/>
      <c r="AI274" s="91"/>
      <c r="AJ274" s="91"/>
    </row>
    <row r="275" spans="23:36" x14ac:dyDescent="0.2">
      <c r="W275" s="91"/>
      <c r="X275" s="91"/>
      <c r="Y275" s="91"/>
      <c r="Z275" s="91"/>
      <c r="AA275" s="91"/>
      <c r="AB275" s="91"/>
      <c r="AC275" s="91"/>
      <c r="AD275" s="91"/>
      <c r="AE275" s="91"/>
      <c r="AF275" s="91"/>
      <c r="AG275" s="91"/>
      <c r="AH275" s="91"/>
      <c r="AI275" s="91"/>
      <c r="AJ275" s="91"/>
    </row>
    <row r="276" spans="23:36" x14ac:dyDescent="0.2">
      <c r="W276" s="91"/>
      <c r="X276" s="91"/>
      <c r="Y276" s="91"/>
      <c r="Z276" s="91"/>
      <c r="AA276" s="91"/>
      <c r="AB276" s="91"/>
      <c r="AC276" s="91"/>
      <c r="AD276" s="91"/>
      <c r="AE276" s="91"/>
      <c r="AF276" s="91"/>
      <c r="AG276" s="91"/>
      <c r="AH276" s="91"/>
      <c r="AI276" s="91"/>
      <c r="AJ276" s="91"/>
    </row>
    <row r="277" spans="23:36" x14ac:dyDescent="0.2">
      <c r="W277" s="91"/>
      <c r="X277" s="91"/>
      <c r="Y277" s="91"/>
      <c r="Z277" s="91"/>
      <c r="AA277" s="91"/>
      <c r="AB277" s="91"/>
      <c r="AC277" s="91"/>
      <c r="AD277" s="91"/>
      <c r="AE277" s="91"/>
      <c r="AF277" s="91"/>
      <c r="AG277" s="91"/>
      <c r="AH277" s="91"/>
      <c r="AI277" s="91"/>
      <c r="AJ277" s="91"/>
    </row>
    <row r="278" spans="23:36" x14ac:dyDescent="0.2">
      <c r="W278" s="91"/>
      <c r="X278" s="91"/>
      <c r="Y278" s="91"/>
      <c r="Z278" s="91"/>
      <c r="AA278" s="91"/>
      <c r="AB278" s="91"/>
      <c r="AC278" s="91"/>
      <c r="AD278" s="91"/>
      <c r="AE278" s="91"/>
      <c r="AF278" s="91"/>
      <c r="AG278" s="91"/>
      <c r="AH278" s="91"/>
      <c r="AI278" s="91"/>
      <c r="AJ278" s="91"/>
    </row>
    <row r="279" spans="23:36" x14ac:dyDescent="0.2">
      <c r="W279" s="91"/>
      <c r="X279" s="91"/>
      <c r="Y279" s="91"/>
      <c r="Z279" s="91"/>
      <c r="AA279" s="91"/>
      <c r="AB279" s="91"/>
      <c r="AC279" s="91"/>
      <c r="AD279" s="91"/>
      <c r="AE279" s="91"/>
      <c r="AF279" s="91"/>
      <c r="AG279" s="91"/>
      <c r="AH279" s="91"/>
      <c r="AI279" s="91"/>
      <c r="AJ279" s="91"/>
    </row>
    <row r="280" spans="23:36" x14ac:dyDescent="0.2">
      <c r="W280" s="91"/>
      <c r="X280" s="91"/>
      <c r="Y280" s="91"/>
      <c r="Z280" s="91"/>
      <c r="AA280" s="91"/>
      <c r="AB280" s="91"/>
      <c r="AC280" s="91"/>
      <c r="AD280" s="91"/>
      <c r="AE280" s="91"/>
      <c r="AF280" s="91"/>
      <c r="AG280" s="91"/>
      <c r="AH280" s="91"/>
      <c r="AI280" s="91"/>
      <c r="AJ280" s="91"/>
    </row>
    <row r="281" spans="23:36" x14ac:dyDescent="0.2">
      <c r="W281" s="91"/>
      <c r="X281" s="91"/>
      <c r="Y281" s="91"/>
      <c r="Z281" s="91"/>
      <c r="AA281" s="91"/>
      <c r="AB281" s="91"/>
      <c r="AC281" s="91"/>
      <c r="AD281" s="91"/>
      <c r="AE281" s="91"/>
      <c r="AF281" s="91"/>
      <c r="AG281" s="91"/>
      <c r="AH281" s="91"/>
      <c r="AI281" s="91"/>
      <c r="AJ281" s="91"/>
    </row>
    <row r="282" spans="23:36" x14ac:dyDescent="0.2">
      <c r="W282" s="91"/>
      <c r="X282" s="91"/>
      <c r="Y282" s="91"/>
      <c r="Z282" s="91"/>
      <c r="AA282" s="91"/>
      <c r="AB282" s="91"/>
      <c r="AC282" s="91"/>
      <c r="AD282" s="91"/>
      <c r="AE282" s="91"/>
      <c r="AF282" s="91"/>
      <c r="AG282" s="91"/>
      <c r="AH282" s="91"/>
      <c r="AI282" s="91"/>
      <c r="AJ282" s="91"/>
    </row>
    <row r="283" spans="23:36" x14ac:dyDescent="0.2">
      <c r="W283" s="91"/>
      <c r="X283" s="91"/>
      <c r="Y283" s="91"/>
      <c r="Z283" s="91"/>
      <c r="AA283" s="91"/>
      <c r="AB283" s="91"/>
      <c r="AC283" s="91"/>
      <c r="AD283" s="91"/>
      <c r="AE283" s="91"/>
      <c r="AF283" s="91"/>
      <c r="AG283" s="91"/>
      <c r="AH283" s="91"/>
      <c r="AI283" s="91"/>
      <c r="AJ283" s="91"/>
    </row>
    <row r="284" spans="23:36" x14ac:dyDescent="0.2">
      <c r="W284" s="91"/>
      <c r="X284" s="91"/>
      <c r="Y284" s="91"/>
      <c r="Z284" s="91"/>
      <c r="AA284" s="91"/>
      <c r="AB284" s="91"/>
      <c r="AC284" s="91"/>
      <c r="AD284" s="91"/>
      <c r="AE284" s="91"/>
      <c r="AF284" s="91"/>
      <c r="AG284" s="91"/>
      <c r="AH284" s="91"/>
      <c r="AI284" s="91"/>
      <c r="AJ284" s="91"/>
    </row>
    <row r="285" spans="23:36" x14ac:dyDescent="0.2">
      <c r="W285" s="91"/>
      <c r="X285" s="91"/>
      <c r="Y285" s="91"/>
      <c r="Z285" s="91"/>
      <c r="AA285" s="91"/>
      <c r="AB285" s="91"/>
      <c r="AC285" s="91"/>
      <c r="AD285" s="91"/>
      <c r="AE285" s="91"/>
      <c r="AF285" s="91"/>
      <c r="AG285" s="91"/>
      <c r="AH285" s="91"/>
      <c r="AI285" s="91"/>
      <c r="AJ285" s="91"/>
    </row>
    <row r="286" spans="23:36" x14ac:dyDescent="0.2">
      <c r="W286" s="91"/>
      <c r="X286" s="91"/>
      <c r="Y286" s="91"/>
      <c r="Z286" s="91"/>
      <c r="AA286" s="91"/>
      <c r="AB286" s="91"/>
      <c r="AC286" s="91"/>
      <c r="AD286" s="91"/>
      <c r="AE286" s="91"/>
      <c r="AF286" s="91"/>
      <c r="AG286" s="91"/>
      <c r="AH286" s="91"/>
      <c r="AI286" s="91"/>
      <c r="AJ286" s="91"/>
    </row>
    <row r="287" spans="23:36" x14ac:dyDescent="0.2">
      <c r="W287" s="91"/>
      <c r="X287" s="91"/>
      <c r="Y287" s="91"/>
      <c r="Z287" s="91"/>
      <c r="AA287" s="91"/>
      <c r="AB287" s="91"/>
      <c r="AC287" s="91"/>
      <c r="AD287" s="91"/>
      <c r="AE287" s="91"/>
      <c r="AF287" s="91"/>
      <c r="AG287" s="91"/>
      <c r="AH287" s="91"/>
      <c r="AI287" s="91"/>
      <c r="AJ287" s="91"/>
    </row>
    <row r="288" spans="23:36" x14ac:dyDescent="0.2">
      <c r="W288" s="91"/>
      <c r="X288" s="91"/>
      <c r="Y288" s="91"/>
      <c r="Z288" s="91"/>
      <c r="AA288" s="91"/>
      <c r="AB288" s="91"/>
      <c r="AC288" s="91"/>
      <c r="AD288" s="91"/>
      <c r="AE288" s="91"/>
      <c r="AF288" s="91"/>
      <c r="AG288" s="91"/>
      <c r="AH288" s="91"/>
      <c r="AI288" s="91"/>
      <c r="AJ288" s="91"/>
    </row>
    <row r="289" spans="23:36" x14ac:dyDescent="0.2">
      <c r="W289" s="91"/>
      <c r="X289" s="91"/>
      <c r="Y289" s="91"/>
      <c r="Z289" s="91"/>
      <c r="AA289" s="91"/>
      <c r="AB289" s="91"/>
      <c r="AC289" s="91"/>
      <c r="AD289" s="91"/>
      <c r="AE289" s="91"/>
      <c r="AF289" s="91"/>
      <c r="AG289" s="91"/>
      <c r="AH289" s="91"/>
      <c r="AI289" s="91"/>
      <c r="AJ289" s="91"/>
    </row>
    <row r="290" spans="23:36" x14ac:dyDescent="0.2">
      <c r="W290" s="91"/>
      <c r="X290" s="91"/>
      <c r="Y290" s="91"/>
      <c r="Z290" s="91"/>
      <c r="AA290" s="91"/>
      <c r="AB290" s="91"/>
      <c r="AC290" s="91"/>
      <c r="AD290" s="91"/>
      <c r="AE290" s="91"/>
      <c r="AF290" s="91"/>
      <c r="AG290" s="91"/>
      <c r="AH290" s="91"/>
      <c r="AI290" s="91"/>
      <c r="AJ290" s="91"/>
    </row>
    <row r="291" spans="23:36" x14ac:dyDescent="0.2">
      <c r="W291" s="91"/>
      <c r="X291" s="91"/>
      <c r="Y291" s="91"/>
      <c r="Z291" s="91"/>
      <c r="AA291" s="91"/>
      <c r="AB291" s="91"/>
      <c r="AC291" s="91"/>
      <c r="AD291" s="91"/>
      <c r="AE291" s="91"/>
      <c r="AF291" s="91"/>
      <c r="AG291" s="91"/>
      <c r="AH291" s="91"/>
      <c r="AI291" s="91"/>
      <c r="AJ291" s="91"/>
    </row>
    <row r="292" spans="23:36" x14ac:dyDescent="0.2">
      <c r="W292" s="91"/>
      <c r="X292" s="91"/>
      <c r="Y292" s="91"/>
      <c r="Z292" s="91"/>
      <c r="AA292" s="91"/>
      <c r="AB292" s="91"/>
      <c r="AC292" s="91"/>
      <c r="AD292" s="91"/>
      <c r="AE292" s="91"/>
      <c r="AF292" s="91"/>
      <c r="AG292" s="91"/>
      <c r="AH292" s="91"/>
      <c r="AI292" s="91"/>
      <c r="AJ292" s="91"/>
    </row>
    <row r="293" spans="23:36" x14ac:dyDescent="0.2">
      <c r="W293" s="91"/>
      <c r="X293" s="91"/>
      <c r="Y293" s="91"/>
      <c r="Z293" s="91"/>
      <c r="AA293" s="91"/>
      <c r="AB293" s="91"/>
      <c r="AC293" s="91"/>
      <c r="AD293" s="91"/>
      <c r="AE293" s="91"/>
      <c r="AF293" s="91"/>
      <c r="AG293" s="91"/>
      <c r="AH293" s="91"/>
      <c r="AI293" s="91"/>
      <c r="AJ293" s="91"/>
    </row>
  </sheetData>
  <mergeCells count="9">
    <mergeCell ref="B76:F76"/>
    <mergeCell ref="B77:C77"/>
    <mergeCell ref="C79:F79"/>
    <mergeCell ref="B113:F113"/>
    <mergeCell ref="B1:F1"/>
    <mergeCell ref="B6:C6"/>
    <mergeCell ref="B13:F13"/>
    <mergeCell ref="B14:C14"/>
    <mergeCell ref="C16:F16"/>
  </mergeCells>
  <conditionalFormatting sqref="D6">
    <cfRule type="cellIs" dxfId="20" priority="48" stopIfTrue="1" operator="between">
      <formula>0</formula>
      <formula>G6 * 0.7</formula>
    </cfRule>
    <cfRule type="cellIs" dxfId="19" priority="49" stopIfTrue="1" operator="between">
      <formula>G6 * 0.7</formula>
      <formula>G6 * 0.9</formula>
    </cfRule>
    <cfRule type="cellIs" dxfId="18" priority="50" stopIfTrue="1" operator="between">
      <formula>G6 * 0.9</formula>
      <formula>G6</formula>
    </cfRule>
  </conditionalFormatting>
  <conditionalFormatting sqref="D77">
    <cfRule type="cellIs" dxfId="17" priority="42" stopIfTrue="1" operator="between">
      <formula>0</formula>
      <formula>G77 * 0.7</formula>
    </cfRule>
    <cfRule type="cellIs" dxfId="16" priority="43" stopIfTrue="1" operator="between">
      <formula>G77 * 0.7</formula>
      <formula>G77 * 0.9</formula>
    </cfRule>
    <cfRule type="cellIs" dxfId="15" priority="44" stopIfTrue="1" operator="between">
      <formula>G77 * 0.9</formula>
      <formula>G77</formula>
    </cfRule>
  </conditionalFormatting>
  <conditionalFormatting sqref="D14">
    <cfRule type="cellIs" dxfId="14" priority="39" stopIfTrue="1" operator="between">
      <formula>0</formula>
      <formula>G14 * 0.7</formula>
    </cfRule>
    <cfRule type="cellIs" dxfId="13" priority="40" stopIfTrue="1" operator="between">
      <formula>G14 * 0.7</formula>
      <formula>G14 * 0.9</formula>
    </cfRule>
    <cfRule type="cellIs" dxfId="12" priority="41" stopIfTrue="1" operator="between">
      <formula>G14 * 0.9</formula>
      <formula>G14</formula>
    </cfRule>
  </conditionalFormatting>
  <conditionalFormatting sqref="H81:H106">
    <cfRule type="cellIs" dxfId="11" priority="29" stopIfTrue="1" operator="lessThanOrEqual">
      <formula>G81-2</formula>
    </cfRule>
    <cfRule type="cellIs" dxfId="10" priority="30" stopIfTrue="1" operator="equal">
      <formula>G81-1</formula>
    </cfRule>
    <cfRule type="cellIs" dxfId="9" priority="31" stopIfTrue="1" operator="greaterThanOrEqual">
      <formula>G81</formula>
    </cfRule>
  </conditionalFormatting>
  <conditionalFormatting sqref="H17:H71">
    <cfRule type="cellIs" dxfId="8" priority="5" stopIfTrue="1" operator="equal">
      <formula>"na"</formula>
    </cfRule>
    <cfRule type="cellIs" dxfId="7" priority="6" stopIfTrue="1" operator="lessThanOrEqual">
      <formula>G17-2</formula>
    </cfRule>
    <cfRule type="cellIs" dxfId="6" priority="7" stopIfTrue="1" operator="equal">
      <formula>G17-1</formula>
    </cfRule>
    <cfRule type="cellIs" dxfId="5" priority="8" stopIfTrue="1" operator="greaterThanOrEqual">
      <formula>G17</formula>
    </cfRule>
  </conditionalFormatting>
  <conditionalFormatting sqref="H81:J106">
    <cfRule type="uniqueValues" dxfId="4" priority="51"/>
  </conditionalFormatting>
  <conditionalFormatting sqref="H81:H106">
    <cfRule type="cellIs" dxfId="3" priority="1" stopIfTrue="1" operator="equal">
      <formula>"na"</formula>
    </cfRule>
    <cfRule type="cellIs" dxfId="2" priority="2" stopIfTrue="1" operator="lessThanOrEqual">
      <formula>G81-2</formula>
    </cfRule>
    <cfRule type="cellIs" dxfId="1" priority="3" stopIfTrue="1" operator="equal">
      <formula>G81-1</formula>
    </cfRule>
    <cfRule type="cellIs" dxfId="0" priority="4" stopIfTrue="1" operator="greaterThanOrEqual">
      <formula>G81</formula>
    </cfRule>
  </conditionalFormatting>
  <pageMargins left="0.25" right="0.25" top="0.75" bottom="0.75" header="0.3" footer="0.3"/>
  <pageSetup paperSize="9" scale="75" orientation="portrait" r:id="rId1"/>
  <headerFooter>
    <oddHeader>&amp;L&amp;"Arial"&amp;8&amp;K000000INTERNAL&amp;1#</oddHead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NovaPath_docPath>C:\Users\z121902\Desktop\Desktop\ZF_Status_Mon</NovaPath_docPath>
</file>

<file path=customXml/item10.xml><?xml version="1.0" encoding="utf-8"?>
<nXeGKudETKPeaCNGFh5i7KB6PCgefevITs3IW5zvHkDTq2cPPZVDzitehfVaR>xXOERgJrn4wgiPpGYa05bg==</nXeGKudETKPeaCNGFh5i7KB6PCgefevITs3IW5zvHkDTq2cPPZVDzitehfVaR>
</file>

<file path=customXml/item11.xml><?xml version="1.0" encoding="utf-8"?>
<NovaPath_docID>HSYWRXYA13NCU1SSITAVEFP5EY</NovaPath_docID>
</file>

<file path=customXml/item12.xml><?xml version="1.0" encoding="utf-8"?>
<nXeGKudETKPeaCNGFh5i8sltj09I1nJ8AlBUytNZ1Ehih9jnZMZtoeNI9UMZ5>mHLPk+6pFcGWGrzDPUC/deDSOyuWcIpSYyfSb2xgYhY=</nXeGKudETKPeaCNGFh5i8sltj09I1nJ8AlBUytNZ1Ehih9jnZMZtoeNI9UMZ5>
</file>

<file path=customXml/item13.xml><?xml version="1.0" encoding="utf-8"?>
<NovaPath_docAuthor>Burkhard Kesting, GSA</NovaPath_docAuthor>
</file>

<file path=customXml/item14.xml><?xml version="1.0" encoding="utf-8"?>
<nXeGKudETKPeaCNGFh5iy53cs4YTjZQd4Re9Stbph13fJwq3N1dxRUwfkxNCzGbktJIbKf2q8mQyY814Q>otRpIIeRwLhaEEzuCOJU4w==</nXeGKudETKPeaCNGFh5iy53cs4YTjZQd4Re9Stbph13fJwq3N1dxRUwfkxNCzGbktJIbKf2q8mQyY814Q>
</file>

<file path=customXml/item15.xml><?xml version="1.0" encoding="utf-8"?>
<NovaPath_DocInfoFromAfterSave>True</NovaPath_DocInfoFromAfterSave>
</file>

<file path=customXml/item16.xml><?xml version="1.0" encoding="utf-8"?>
<NovaPath_docClassID>1030</NovaPath_docClassID>
</file>

<file path=customXml/item17.xml><?xml version="1.0" encoding="utf-8"?>
<NovaPath_docClassDate>06/27/2018 12:15:55</NovaPath_docClassDate>
</file>

<file path=customXml/item18.xml><?xml version="1.0" encoding="utf-8"?>
<nXeGKudETKPeaCNGFh5ix5fP7fSWtl37NIroXmZN38TajkfZeW3Vf6bvmNn8>EHZkKmMObx4/NzVJgmIoDfjpznLcPT5gwzIuQhUKNyz3yWnPxzm25MFdL4tzwHFB</nXeGKudETKPeaCNGFh5ix5fP7fSWtl37NIroXmZN38TajkfZeW3Vf6bvmNn8>
</file>

<file path=customXml/item19.xml><?xml version="1.0" encoding="utf-8"?>
<NovaPath_docName>C:\Users\z121902\Desktop\Desktop\ZF_Status_Mon\VDA_Monitor 4.1.0-v.2_ISA_dev_MP.xlsx</NovaPath_docName>
</file>

<file path=customXml/item2.xml><?xml version="1.0" encoding="utf-8"?>
<nXeGKudETKPeaCNGFh5ix5fP7fSWtl37NIroXmZyHIynb9qBde2n67FOJFV2>hvo8jIGPriLPjiu1rqJXzKhI6gLOZ8+dIHsepsQ0SPQ=</nXeGKudETKPeaCNGFh5ix5fP7fSWtl37NIroXmZyHIynb9qBde2n67FOJFV2>
</file>

<file path=customXml/item20.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21.xml><?xml version="1.0" encoding="utf-8"?>
<nXeGKudETKPeaCNGFh5iyLk1gcWWJqTgFQk8wGFUmjFC0m6hdwbr2zDsrBNVqK>78XRTXVZeZoJLloI1tSn8MWNITa7Qar8TmvlerzV7BFpDo+Mnv3Vu4CiCp5hjhQU</nXeGKudETKPeaCNGFh5iyLk1gcWWJqTgFQk8wGFUmjFC0m6hdwbr2zDsrBNVqK>
</file>

<file path=customXml/item22.xml><?xml version="1.0" encoding="utf-8"?>
<nXeGKudETKPeaCNGFh5i5JKJLOqxkMZWB6LsYfMaI9RtbpE1WkCpXazESWus5B>EhPFAtV2CMh9r0267jNbDHfLg0gJMEIT/J780rHLeTCA4z+j+bbyBgdizR2t6mA14igP0+Iw/rV4bivqmTg27g==</nXeGKudETKPeaCNGFh5i5JKJLOqxkMZWB6LsYfMaI9RtbpE1WkCpXazESWus5B>
</file>

<file path=customXml/item23.xml><?xml version="1.0" encoding="utf-8"?>
<NovaPath_docClass>Internal</NovaPath_docClass>
</file>

<file path=customXml/item24.xml><?xml version="1.0" encoding="utf-8"?>
<nXeGKudETKPeaCNGFh5ix5fP7fSWtl37NIroXmYBQsS1cecqKZfGozr8W9iy>bj//4UdkFO89WgSYlzSCHA==</nXeGKudETKPeaCNGFh5ix5fP7fSWtl37NIroXmYBQsS1cecqKZfGozr8W9iy>
</file>

<file path=customXml/item25.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5.0</_Version>
    <_Status xmlns="http://schemas.microsoft.com/sharepoint/v3/fields">Draft</_Status>
    <_Revision xmlns="http://schemas.microsoft.com/sharepoint/v3/fields" xsi:nil="true"/>
    <_dlc_DocId xmlns="6ea2932a-8f79-4890-bec8-610a421fbf54">5WJMDFPJ5KJM-329406713-50</_dlc_DocId>
    <_dlc_DocIdUrl xmlns="6ea2932a-8f79-4890-bec8-610a421fbf54">
      <Url>https://share.enx.com/wg-isa/_layouts/15/DocIdRedir.aspx?ID=5WJMDFPJ5KJM-329406713-50</Url>
      <Description>5WJMDFPJ5KJM-329406713-50</Description>
    </_dlc_DocIdUrl>
  </documentManagement>
</p:properties>
</file>

<file path=customXml/item26.xml><?xml version="1.0" encoding="utf-8"?>
<NovaPath_DocumentType>0</NovaPath_DocumentType>
</file>

<file path=customXml/item27.xml><?xml version="1.0" encoding="utf-8"?>
<?mso-contentType ?>
<FormTemplates xmlns="http://schemas.microsoft.com/sharepoint/v3/contenttype/forms">
  <Display>DocumentLibraryForm</Display>
  <Edit>DocumentLibraryForm</Edit>
  <New>DocumentLibraryForm</New>
</FormTemplates>
</file>

<file path=customXml/item28.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9.xml><?xml version="1.0" encoding="utf-8"?>
<NovaPath_baseApplication>Microsoft Excel</NovaPath_baseApplication>
</file>

<file path=customXml/item3.xml><?xml version="1.0" encoding="utf-8"?>
<nXeGKudETKPeaCNGFh5i5IeuWeXv6XDtePDOrtUSOqWwmvYa7PTRiLQvIZkriN4zFxEJfkpx7yiWurrFRQTw>wET7z3APVwWLb5suGR4vTptv1m9DkTWWxkk+1+Ek1QM=</nXeGKudETKPeaCNGFh5i5IeuWeXv6XDtePDOrtUSOqWwmvYa7PTRiLQvIZkriN4zFxEJfkpx7yiWurrFRQTw>
</file>

<file path=customXml/item30.xml><?xml version="1.0" encoding="utf-8"?>
<NovaPath_docOwner>Z218033</NovaPath_docOwner>
</file>

<file path=customXml/item31.xml><?xml version="1.0" encoding="utf-8"?>
<NovaPath_docIDOld>TADGRAU27G2ZFBP4S9TTJ85FSJ</NovaPath_docIDOld>
</file>

<file path=customXml/item32.xml><?xml version="1.0" encoding="utf-8"?>
<nXeGKudETKPeaCNGFh5iTSI5UodjD94nh7U7VklxY>ApU8tk3K67bP8Uc8J4Y8w4Qbp3vFAFrMprIqldOs9Mtzd3SyZl5pK6IhK0/ZGvAmQU3BksIQ9SPBUT6gw5nXLw==</nXeGKudETKPeaCNGFh5iTSI5UodjD94nh7U7VklxY>
</file>

<file path=customXml/item4.xml><?xml version="1.0" encoding="utf-8"?>
<nXeGKudETKPeaCNGFh5i7cKyawAjgyQn9gyiebCxx1jD9eHXSWW9Lib2F1j9>mZ4rtFSXbzk2Ux9ca9oo010c3pzXXCIVfCdW+R4DtbJ8G+AS8VSx1XIrMeCIAl77TJpEy4BOpkHdSj6y+8z1BkQBiOMXmxsiawdBVCz8eer9yQkvuhT3AwSAlHGyCuNImzeLLIXGvx1DHAUzleUx8fId0DI9MELvV4jABmqJStl9zk8ujTW1wTROupzxu5z15Kuos/0IsZMy7PxhG5MazObN2NC/LT7STnQpZWdoZBw=</nXeGKudETKPeaCNGFh5i7cKyawAjgyQn9gyiebCxx1jD9eHXSWW9Lib2F1j9>
</file>

<file path=customXml/item5.xml><?xml version="1.0" encoding="utf-8"?>
<NovaPath_tenantID>8BC9BD9B-31E2-4E97-ABE0-B03814292429</NovaPath_tenantID>
</file>

<file path=customXml/item6.xml><?xml version="1.0" encoding="utf-8"?>
<nXeGKudETKPeaCNGFh5i2aVdoOsLYjULCdH7T707tDyRRmguot4fEcJ2iD6f9>ua//ROd/YLeEeCaWiPYDBA==</nXeGKudETKPeaCNGFh5i2aVdoOsLYjULCdH7T707tDyRRmguot4fEcJ2iD6f9>
</file>

<file path=customXml/item7.xml><?xml version="1.0" encoding="utf-8"?>
<ct:contentTypeSchema xmlns:ct="http://schemas.microsoft.com/office/2006/metadata/contentType" xmlns:ma="http://schemas.microsoft.com/office/2006/metadata/properties/metaAttributes" ct:_="" ma:_="" ma:contentTypeName="Document" ma:contentTypeID="0x010100DED90ECB15D3574FA043D70EFB4E7BE8" ma:contentTypeVersion="5" ma:contentTypeDescription="Create a new document." ma:contentTypeScope="" ma:versionID="7c95d89b961c162e18a89bb932736d0b">
  <xsd:schema xmlns:xsd="http://www.w3.org/2001/XMLSchema" xmlns:xs="http://www.w3.org/2001/XMLSchema" xmlns:p="http://schemas.microsoft.com/office/2006/metadata/properties" xmlns:ns2="http://schemas.microsoft.com/sharepoint/v3/fields" xmlns:ns3="6ea2932a-8f79-4890-bec8-610a421fbf54" targetNamespace="http://schemas.microsoft.com/office/2006/metadata/properties" ma:root="true" ma:fieldsID="530cee128b504e1752a0979394548245" ns2:_="" ns3:_="">
    <xsd:import namespace="http://schemas.microsoft.com/sharepoint/v3/fields"/>
    <xsd:import namespace="6ea2932a-8f79-4890-bec8-610a421fbf54"/>
    <xsd:element name="properties">
      <xsd:complexType>
        <xsd:sequence>
          <xsd:element name="documentManagement">
            <xsd:complexType>
              <xsd:all>
                <xsd:element ref="ns2:_Revision" minOccurs="0"/>
                <xsd:element ref="ns2:_Status" minOccurs="0"/>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xsd:simpleType>
        <xsd:restriction base="dms:Text"/>
      </xsd:simpleType>
    </xsd:element>
    <xsd:element name="_Status" ma:index="10"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2932a-8f79-4890-bec8-610a421fbf54"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8.xml><?xml version="1.0" encoding="utf-8"?>
<NovaPath_versionInfo>4.6.3.12102</NovaPath_versionInfo>
</file>

<file path=customXml/item9.xml><?xml version="1.0" encoding="utf-8"?>
<nXeGKudETKPeaCNGFh5i0BGlH9ci87cLWvMx3DlPzuAPh2gY9s703zKUS7uW>mZ4rtFSXbzk2Ux9ca9oo010c3pzXXCIVfCdW+R4DtbJ8G+AS8VSx1XIrMeCIAl77TJpEy4BOpkHdSj6y+8z1BkQBiOMXmxsiawdBVCz8eerAYvSmKjiK6Cboaj7CltwV</nXeGKudETKPeaCNGFh5i0BGlH9ci87cLWvMx3DlPzuAPh2gY9s703zKUS7uW>
</file>

<file path=customXml/itemProps1.xml><?xml version="1.0" encoding="utf-8"?>
<ds:datastoreItem xmlns:ds="http://schemas.openxmlformats.org/officeDocument/2006/customXml" ds:itemID="{61A8BD14-11C0-4DCF-A2D0-4EEB3BE16DA5}">
  <ds:schemaRefs/>
</ds:datastoreItem>
</file>

<file path=customXml/itemProps10.xml><?xml version="1.0" encoding="utf-8"?>
<ds:datastoreItem xmlns:ds="http://schemas.openxmlformats.org/officeDocument/2006/customXml" ds:itemID="{60DE5AB0-12F9-4CB9-80B6-29BAF8B7A903}">
  <ds:schemaRefs/>
</ds:datastoreItem>
</file>

<file path=customXml/itemProps11.xml><?xml version="1.0" encoding="utf-8"?>
<ds:datastoreItem xmlns:ds="http://schemas.openxmlformats.org/officeDocument/2006/customXml" ds:itemID="{7C679497-E5C0-45F0-89B7-EF36BACC2F42}">
  <ds:schemaRefs/>
</ds:datastoreItem>
</file>

<file path=customXml/itemProps12.xml><?xml version="1.0" encoding="utf-8"?>
<ds:datastoreItem xmlns:ds="http://schemas.openxmlformats.org/officeDocument/2006/customXml" ds:itemID="{5146AC90-449B-44ED-BEF3-5B603B44836B}">
  <ds:schemaRefs/>
</ds:datastoreItem>
</file>

<file path=customXml/itemProps13.xml><?xml version="1.0" encoding="utf-8"?>
<ds:datastoreItem xmlns:ds="http://schemas.openxmlformats.org/officeDocument/2006/customXml" ds:itemID="{004FA1A5-C899-42F9-97AE-F7030325314A}">
  <ds:schemaRefs/>
</ds:datastoreItem>
</file>

<file path=customXml/itemProps14.xml><?xml version="1.0" encoding="utf-8"?>
<ds:datastoreItem xmlns:ds="http://schemas.openxmlformats.org/officeDocument/2006/customXml" ds:itemID="{1F2D198F-F63B-41B8-BD97-D09EE589CB07}">
  <ds:schemaRefs/>
</ds:datastoreItem>
</file>

<file path=customXml/itemProps15.xml><?xml version="1.0" encoding="utf-8"?>
<ds:datastoreItem xmlns:ds="http://schemas.openxmlformats.org/officeDocument/2006/customXml" ds:itemID="{379E7BEB-805B-490F-8EBF-E5DDDBF0B244}">
  <ds:schemaRefs/>
</ds:datastoreItem>
</file>

<file path=customXml/itemProps16.xml><?xml version="1.0" encoding="utf-8"?>
<ds:datastoreItem xmlns:ds="http://schemas.openxmlformats.org/officeDocument/2006/customXml" ds:itemID="{EA2B0CD3-94B0-4233-86C4-0F8C405D0D43}">
  <ds:schemaRefs/>
</ds:datastoreItem>
</file>

<file path=customXml/itemProps17.xml><?xml version="1.0" encoding="utf-8"?>
<ds:datastoreItem xmlns:ds="http://schemas.openxmlformats.org/officeDocument/2006/customXml" ds:itemID="{489D2337-4AD0-4EBA-B499-DD547BBC5B47}">
  <ds:schemaRefs/>
</ds:datastoreItem>
</file>

<file path=customXml/itemProps18.xml><?xml version="1.0" encoding="utf-8"?>
<ds:datastoreItem xmlns:ds="http://schemas.openxmlformats.org/officeDocument/2006/customXml" ds:itemID="{6BBA8D07-BC8C-4F45-ADDD-2D5EA056DEB5}">
  <ds:schemaRefs/>
</ds:datastoreItem>
</file>

<file path=customXml/itemProps19.xml><?xml version="1.0" encoding="utf-8"?>
<ds:datastoreItem xmlns:ds="http://schemas.openxmlformats.org/officeDocument/2006/customXml" ds:itemID="{AD375293-2752-49BD-A281-DC436AF3884B}">
  <ds:schemaRefs/>
</ds:datastoreItem>
</file>

<file path=customXml/itemProps2.xml><?xml version="1.0" encoding="utf-8"?>
<ds:datastoreItem xmlns:ds="http://schemas.openxmlformats.org/officeDocument/2006/customXml" ds:itemID="{14F1499C-D87D-4210-A398-F9B051EE2A22}">
  <ds:schemaRefs/>
</ds:datastoreItem>
</file>

<file path=customXml/itemProps20.xml><?xml version="1.0" encoding="utf-8"?>
<ds:datastoreItem xmlns:ds="http://schemas.openxmlformats.org/officeDocument/2006/customXml" ds:itemID="{002937B2-5209-42B5-8253-ADD50582777F}">
  <ds:schemaRefs/>
</ds:datastoreItem>
</file>

<file path=customXml/itemProps21.xml><?xml version="1.0" encoding="utf-8"?>
<ds:datastoreItem xmlns:ds="http://schemas.openxmlformats.org/officeDocument/2006/customXml" ds:itemID="{27C15A90-FE96-49E9-81E3-35A5369889FB}">
  <ds:schemaRefs/>
</ds:datastoreItem>
</file>

<file path=customXml/itemProps22.xml><?xml version="1.0" encoding="utf-8"?>
<ds:datastoreItem xmlns:ds="http://schemas.openxmlformats.org/officeDocument/2006/customXml" ds:itemID="{F7D43C33-2C34-400A-8F45-4BDB21CFF2CA}">
  <ds:schemaRefs/>
</ds:datastoreItem>
</file>

<file path=customXml/itemProps23.xml><?xml version="1.0" encoding="utf-8"?>
<ds:datastoreItem xmlns:ds="http://schemas.openxmlformats.org/officeDocument/2006/customXml" ds:itemID="{8CE7DFD3-4FAB-4416-ACDF-373E46BF40DD}">
  <ds:schemaRefs/>
</ds:datastoreItem>
</file>

<file path=customXml/itemProps24.xml><?xml version="1.0" encoding="utf-8"?>
<ds:datastoreItem xmlns:ds="http://schemas.openxmlformats.org/officeDocument/2006/customXml" ds:itemID="{F41FB7C9-A009-4D1B-B95E-C4FD37C887A3}">
  <ds:schemaRefs/>
</ds:datastoreItem>
</file>

<file path=customXml/itemProps25.xml><?xml version="1.0" encoding="utf-8"?>
<ds:datastoreItem xmlns:ds="http://schemas.openxmlformats.org/officeDocument/2006/customXml" ds:itemID="{B46826F4-DB21-4F2C-84E5-FAFD455BF5F3}">
  <ds:schemaRefs>
    <ds:schemaRef ds:uri="http://schemas.microsoft.com/office/2006/metadata/properties"/>
    <ds:schemaRef ds:uri="http://schemas.microsoft.com/office/infopath/2007/PartnerControls"/>
    <ds:schemaRef ds:uri="http://schemas.microsoft.com/sharepoint/v3/fields"/>
    <ds:schemaRef ds:uri="6ea2932a-8f79-4890-bec8-610a421fbf54"/>
  </ds:schemaRefs>
</ds:datastoreItem>
</file>

<file path=customXml/itemProps26.xml><?xml version="1.0" encoding="utf-8"?>
<ds:datastoreItem xmlns:ds="http://schemas.openxmlformats.org/officeDocument/2006/customXml" ds:itemID="{261422BA-00C3-46F1-8F93-B028427D5A94}">
  <ds:schemaRefs/>
</ds:datastoreItem>
</file>

<file path=customXml/itemProps27.xml><?xml version="1.0" encoding="utf-8"?>
<ds:datastoreItem xmlns:ds="http://schemas.openxmlformats.org/officeDocument/2006/customXml" ds:itemID="{A6549076-2559-447F-BD36-62085F3D075E}">
  <ds:schemaRefs>
    <ds:schemaRef ds:uri="http://schemas.microsoft.com/sharepoint/v3/contenttype/forms"/>
  </ds:schemaRefs>
</ds:datastoreItem>
</file>

<file path=customXml/itemProps28.xml><?xml version="1.0" encoding="utf-8"?>
<ds:datastoreItem xmlns:ds="http://schemas.openxmlformats.org/officeDocument/2006/customXml" ds:itemID="{8313940A-3CAD-447A-A641-B47345ABC446}">
  <ds:schemaRefs>
    <ds:schemaRef ds:uri="http://schemas.microsoft.com/sharepoint/events"/>
  </ds:schemaRefs>
</ds:datastoreItem>
</file>

<file path=customXml/itemProps29.xml><?xml version="1.0" encoding="utf-8"?>
<ds:datastoreItem xmlns:ds="http://schemas.openxmlformats.org/officeDocument/2006/customXml" ds:itemID="{19F3F361-0C65-45A3-A6BD-C2FD13D97B59}">
  <ds:schemaRefs/>
</ds:datastoreItem>
</file>

<file path=customXml/itemProps3.xml><?xml version="1.0" encoding="utf-8"?>
<ds:datastoreItem xmlns:ds="http://schemas.openxmlformats.org/officeDocument/2006/customXml" ds:itemID="{BA749DF5-360A-4F7A-ADC4-FCEC257DC8FA}">
  <ds:schemaRefs/>
</ds:datastoreItem>
</file>

<file path=customXml/itemProps30.xml><?xml version="1.0" encoding="utf-8"?>
<ds:datastoreItem xmlns:ds="http://schemas.openxmlformats.org/officeDocument/2006/customXml" ds:itemID="{AEE64D2F-AFFA-4787-B859-3C36DB85FE72}">
  <ds:schemaRefs/>
</ds:datastoreItem>
</file>

<file path=customXml/itemProps31.xml><?xml version="1.0" encoding="utf-8"?>
<ds:datastoreItem xmlns:ds="http://schemas.openxmlformats.org/officeDocument/2006/customXml" ds:itemID="{A45C66D6-1BCB-43D4-A14F-29E107D2959D}">
  <ds:schemaRefs/>
</ds:datastoreItem>
</file>

<file path=customXml/itemProps32.xml><?xml version="1.0" encoding="utf-8"?>
<ds:datastoreItem xmlns:ds="http://schemas.openxmlformats.org/officeDocument/2006/customXml" ds:itemID="{6AC6A25B-3FF6-4CF0-AE78-424EC80912C2}">
  <ds:schemaRefs/>
</ds:datastoreItem>
</file>

<file path=customXml/itemProps4.xml><?xml version="1.0" encoding="utf-8"?>
<ds:datastoreItem xmlns:ds="http://schemas.openxmlformats.org/officeDocument/2006/customXml" ds:itemID="{5FB58429-BAC7-43AF-902B-994C44707867}">
  <ds:schemaRefs/>
</ds:datastoreItem>
</file>

<file path=customXml/itemProps5.xml><?xml version="1.0" encoding="utf-8"?>
<ds:datastoreItem xmlns:ds="http://schemas.openxmlformats.org/officeDocument/2006/customXml" ds:itemID="{BDDB65A2-8574-404D-8012-099D37B1725E}">
  <ds:schemaRefs/>
</ds:datastoreItem>
</file>

<file path=customXml/itemProps6.xml><?xml version="1.0" encoding="utf-8"?>
<ds:datastoreItem xmlns:ds="http://schemas.openxmlformats.org/officeDocument/2006/customXml" ds:itemID="{0F047539-17B5-440B-95C8-300A224EB689}">
  <ds:schemaRefs/>
</ds:datastoreItem>
</file>

<file path=customXml/itemProps7.xml><?xml version="1.0" encoding="utf-8"?>
<ds:datastoreItem xmlns:ds="http://schemas.openxmlformats.org/officeDocument/2006/customXml" ds:itemID="{46A8FAFE-E93D-4A96-A716-F0B9CE73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ea2932a-8f79-4890-bec8-610a421fb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8.xml><?xml version="1.0" encoding="utf-8"?>
<ds:datastoreItem xmlns:ds="http://schemas.openxmlformats.org/officeDocument/2006/customXml" ds:itemID="{1C9E1B66-1125-4962-8864-78FEC8CC902F}">
  <ds:schemaRefs/>
</ds:datastoreItem>
</file>

<file path=customXml/itemProps9.xml><?xml version="1.0" encoding="utf-8"?>
<ds:datastoreItem xmlns:ds="http://schemas.openxmlformats.org/officeDocument/2006/customXml" ds:itemID="{AE89DD4B-FD73-4905-8714-0BF72BA1446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6</vt:i4>
      </vt:variant>
    </vt:vector>
  </HeadingPairs>
  <TitlesOfParts>
    <vt:vector size="18" baseType="lpstr">
      <vt:lpstr>Welcome</vt:lpstr>
      <vt:lpstr>Cover</vt:lpstr>
      <vt:lpstr>Maturity levels</vt:lpstr>
      <vt:lpstr>Definitions</vt:lpstr>
      <vt:lpstr>Information Security</vt:lpstr>
      <vt:lpstr>Prototype Protection</vt:lpstr>
      <vt:lpstr>Data Protection</vt:lpstr>
      <vt:lpstr>Results (ISA5)</vt:lpstr>
      <vt:lpstr>Results (ISA4)</vt:lpstr>
      <vt:lpstr>Examples KPI</vt:lpstr>
      <vt:lpstr>License</vt:lpstr>
      <vt:lpstr>Change history</vt:lpstr>
      <vt:lpstr>Cover!Druckbereich</vt:lpstr>
      <vt:lpstr>Definitions!Druckbereich</vt:lpstr>
      <vt:lpstr>'Maturity levels'!Druckbereich</vt:lpstr>
      <vt:lpstr>'Results (ISA4)'!Druckbereich</vt:lpstr>
      <vt:lpstr>'Results (ISA5)'!Druckbereich</vt:lpstr>
      <vt:lpstr>Welcome!Druckbereich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
  <dc:description>Siehe Tablelenblatt "Lizenz"</dc:description>
  <cp:lastModifiedBy>Froelich, Jens (I/P2-21)</cp:lastModifiedBy>
  <cp:revision/>
  <cp:lastPrinted>2020-11-16T11:38:36Z</cp:lastPrinted>
  <dcterms:created xsi:type="dcterms:W3CDTF">2012-07-03T07:09:06Z</dcterms:created>
  <dcterms:modified xsi:type="dcterms:W3CDTF">2021-04-16T05:30:13Z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en-ID">
    <vt:lpwstr>HSYWRXYA13NCU1SSITAVEFP5EY</vt:lpwstr>
  </property>
  <property fmtid="{D5CDD505-2E9C-101B-9397-08002B2CF9AE}" pid="3" name="Klassifizierungs-ID">
    <vt:lpwstr>1030</vt:lpwstr>
  </property>
  <property fmtid="{D5CDD505-2E9C-101B-9397-08002B2CF9AE}" pid="4" name="Klassifizierung">
    <vt:lpwstr>Internal</vt:lpwstr>
  </property>
  <property fmtid="{D5CDD505-2E9C-101B-9397-08002B2CF9AE}" pid="5" name="Klassifizierungs-Datum">
    <vt:lpwstr>06/27/2018 12:15:55</vt:lpwstr>
  </property>
  <property fmtid="{D5CDD505-2E9C-101B-9397-08002B2CF9AE}" pid="6" name="ContentTypeId">
    <vt:lpwstr>0x010100DED90ECB15D3574FA043D70EFB4E7BE8</vt:lpwstr>
  </property>
  <property fmtid="{D5CDD505-2E9C-101B-9397-08002B2CF9AE}" pid="7" name="NovaPath-Version">
    <vt:lpwstr>4.6.3.12102</vt:lpwstr>
  </property>
  <property fmtid="{D5CDD505-2E9C-101B-9397-08002B2CF9AE}" pid="8" name="_dlc_DocIdItemGuid">
    <vt:lpwstr>4276d27f-69a2-481e-a7e6-2eff4edda059</vt:lpwstr>
  </property>
  <property fmtid="{D5CDD505-2E9C-101B-9397-08002B2CF9AE}" pid="9" name="MSIP_Label_924dbb1d-991d-4bbd-aad5-33bac1d8ffaf_Enabled">
    <vt:lpwstr>True</vt:lpwstr>
  </property>
  <property fmtid="{D5CDD505-2E9C-101B-9397-08002B2CF9AE}" pid="10" name="MSIP_Label_924dbb1d-991d-4bbd-aad5-33bac1d8ffaf_SiteId">
    <vt:lpwstr>9652d7c2-1ccf-4940-8151-4a92bd474ed0</vt:lpwstr>
  </property>
  <property fmtid="{D5CDD505-2E9C-101B-9397-08002B2CF9AE}" pid="11" name="MSIP_Label_924dbb1d-991d-4bbd-aad5-33bac1d8ffaf_Owner">
    <vt:lpwstr>jrillin@emea.corpdir.net</vt:lpwstr>
  </property>
  <property fmtid="{D5CDD505-2E9C-101B-9397-08002B2CF9AE}" pid="12" name="MSIP_Label_924dbb1d-991d-4bbd-aad5-33bac1d8ffaf_SetDate">
    <vt:lpwstr>2020-04-03T05:36:08.7392863Z</vt:lpwstr>
  </property>
  <property fmtid="{D5CDD505-2E9C-101B-9397-08002B2CF9AE}" pid="13" name="MSIP_Label_924dbb1d-991d-4bbd-aad5-33bac1d8ffaf_Name">
    <vt:lpwstr>Internal</vt:lpwstr>
  </property>
  <property fmtid="{D5CDD505-2E9C-101B-9397-08002B2CF9AE}" pid="14" name="MSIP_Label_924dbb1d-991d-4bbd-aad5-33bac1d8ffaf_Application">
    <vt:lpwstr>Microsoft Azure Information Protection</vt:lpwstr>
  </property>
  <property fmtid="{D5CDD505-2E9C-101B-9397-08002B2CF9AE}" pid="15" name="MSIP_Label_924dbb1d-991d-4bbd-aad5-33bac1d8ffaf_Extended_MSFT_Method">
    <vt:lpwstr>Automatic</vt:lpwstr>
  </property>
  <property fmtid="{D5CDD505-2E9C-101B-9397-08002B2CF9AE}" pid="16" name="MSIP_Label_b1c9b508-7c6e-42bd-bedf-808292653d6c_Enabled">
    <vt:lpwstr>True</vt:lpwstr>
  </property>
  <property fmtid="{D5CDD505-2E9C-101B-9397-08002B2CF9AE}" pid="17" name="MSIP_Label_b1c9b508-7c6e-42bd-bedf-808292653d6c_SiteId">
    <vt:lpwstr>2882be50-2012-4d88-ac86-544124e120c8</vt:lpwstr>
  </property>
  <property fmtid="{D5CDD505-2E9C-101B-9397-08002B2CF9AE}" pid="18" name="MSIP_Label_b1c9b508-7c6e-42bd-bedf-808292653d6c_Owner">
    <vt:lpwstr>jens.froelich@audi.de</vt:lpwstr>
  </property>
  <property fmtid="{D5CDD505-2E9C-101B-9397-08002B2CF9AE}" pid="19" name="MSIP_Label_b1c9b508-7c6e-42bd-bedf-808292653d6c_SetDate">
    <vt:lpwstr>2020-01-14T15:42:10.2590075Z</vt:lpwstr>
  </property>
  <property fmtid="{D5CDD505-2E9C-101B-9397-08002B2CF9AE}" pid="20" name="MSIP_Label_b1c9b508-7c6e-42bd-bedf-808292653d6c_Name">
    <vt:lpwstr>Internal</vt:lpwstr>
  </property>
  <property fmtid="{D5CDD505-2E9C-101B-9397-08002B2CF9AE}" pid="21" name="MSIP_Label_b1c9b508-7c6e-42bd-bedf-808292653d6c_Application">
    <vt:lpwstr>Microsoft Azure Information Protection</vt:lpwstr>
  </property>
  <property fmtid="{D5CDD505-2E9C-101B-9397-08002B2CF9AE}" pid="22" name="MSIP_Label_b1c9b508-7c6e-42bd-bedf-808292653d6c_Extended_MSFT_Method">
    <vt:lpwstr>Automatic</vt:lpwstr>
  </property>
  <property fmtid="{D5CDD505-2E9C-101B-9397-08002B2CF9AE}" pid="23" name="MSIP_Label_c182816e-6ca7-4b1e-a6b4-ef9d4c1b1385_Enabled">
    <vt:lpwstr>True</vt:lpwstr>
  </property>
  <property fmtid="{D5CDD505-2E9C-101B-9397-08002B2CF9AE}" pid="24" name="MSIP_Label_c182816e-6ca7-4b1e-a6b4-ef9d4c1b1385_SiteId">
    <vt:lpwstr>eb70b763-b6d7-4486-8555-8831709a784e</vt:lpwstr>
  </property>
  <property fmtid="{D5CDD505-2E9C-101B-9397-08002B2CF9AE}" pid="25" name="MSIP_Label_c182816e-6ca7-4b1e-a6b4-ef9d4c1b1385_Owner">
    <vt:lpwstr>Marc.Peter@zf.com</vt:lpwstr>
  </property>
  <property fmtid="{D5CDD505-2E9C-101B-9397-08002B2CF9AE}" pid="26" name="MSIP_Label_c182816e-6ca7-4b1e-a6b4-ef9d4c1b1385_SetDate">
    <vt:lpwstr>2019-12-11T15:09:16.4372933Z</vt:lpwstr>
  </property>
  <property fmtid="{D5CDD505-2E9C-101B-9397-08002B2CF9AE}" pid="27" name="MSIP_Label_c182816e-6ca7-4b1e-a6b4-ef9d4c1b1385_Name">
    <vt:lpwstr>Internal</vt:lpwstr>
  </property>
  <property fmtid="{D5CDD505-2E9C-101B-9397-08002B2CF9AE}" pid="28" name="MSIP_Label_c182816e-6ca7-4b1e-a6b4-ef9d4c1b1385_Application">
    <vt:lpwstr>Microsoft Azure Information Protection</vt:lpwstr>
  </property>
  <property fmtid="{D5CDD505-2E9C-101B-9397-08002B2CF9AE}" pid="29" name="MSIP_Label_c182816e-6ca7-4b1e-a6b4-ef9d4c1b1385_Extended_MSFT_Method">
    <vt:lpwstr>Automatic</vt:lpwstr>
  </property>
  <property fmtid="{D5CDD505-2E9C-101B-9397-08002B2CF9AE}" pid="30" name="Sensitivity">
    <vt:lpwstr>Internal Internal Internal</vt:lpwstr>
  </property>
</Properties>
</file>