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DieseArbeitsmappe" autoCompressPictures="0" defaultThemeVersion="124226"/>
  <mc:AlternateContent xmlns:mc="http://schemas.openxmlformats.org/markup-compatibility/2006">
    <mc:Choice Requires="x15">
      <x15ac:absPath xmlns:x15ac="http://schemas.microsoft.com/office/spreadsheetml/2010/11/ac" url="C:\Users\TFPFRO\Desktop\"/>
    </mc:Choice>
  </mc:AlternateContent>
  <xr:revisionPtr revIDLastSave="0" documentId="13_ncr:1_{CD238151-B022-47F2-A2E7-75BAD23C9ADA}" xr6:coauthVersionLast="46" xr6:coauthVersionMax="46" xr10:uidLastSave="{00000000-0000-0000-0000-000000000000}"/>
  <bookViews>
    <workbookView xWindow="-108" yWindow="-108" windowWidth="23256" windowHeight="12576" tabRatio="755" xr2:uid="{00000000-000D-0000-FFFF-FFFF00000000}"/>
  </bookViews>
  <sheets>
    <sheet name="Willkommen" sheetId="88" r:id="rId1"/>
    <sheet name="Deckblatt" sheetId="71" r:id="rId2"/>
    <sheet name="Reifegrade" sheetId="87" r:id="rId3"/>
    <sheet name="Definitionen" sheetId="86" r:id="rId4"/>
    <sheet name="Informationssicherheit" sheetId="56" r:id="rId5"/>
    <sheet name="Prototypenschutz" sheetId="76" r:id="rId6"/>
    <sheet name="Datenschutz" sheetId="77" r:id="rId7"/>
    <sheet name="Ergebnisse (ISA5)" sheetId="75" r:id="rId8"/>
    <sheet name="Ergebnisse (ISA4)" sheetId="69" r:id="rId9"/>
    <sheet name="Beispiele KPI" sheetId="89" r:id="rId10"/>
    <sheet name="Lizenz" sheetId="84" r:id="rId11"/>
    <sheet name="Änderungshistorie" sheetId="90" r:id="rId12"/>
  </sheets>
  <externalReferences>
    <externalReference r:id="rId13"/>
    <externalReference r:id="rId14"/>
    <externalReference r:id="rId15"/>
  </externalReferences>
  <definedNames>
    <definedName name="_xlnm._FilterDatabase" localSheetId="6" hidden="1">Datenschutz!$A$2:$U$7</definedName>
    <definedName name="_xlnm._FilterDatabase" localSheetId="4" hidden="1">Informationssicherheit!$A$2:$AA$142</definedName>
    <definedName name="_xlnm._FilterDatabase" localSheetId="5" hidden="1">Prototypenschutz!$A$2:$AA$30</definedName>
    <definedName name="Classification_level" localSheetId="11">#REF!</definedName>
    <definedName name="Classification_level" localSheetId="6">#REF!</definedName>
    <definedName name="Classification_level" localSheetId="3">#REF!</definedName>
    <definedName name="Classification_level" localSheetId="7">#REF!</definedName>
    <definedName name="Classification_level" localSheetId="4">#REF!</definedName>
    <definedName name="Classification_level" localSheetId="5">#REF!</definedName>
    <definedName name="Classification_level" localSheetId="2">#REF!</definedName>
    <definedName name="Classification_level">#REF!</definedName>
    <definedName name="Control23.11.1" localSheetId="11">#REF!</definedName>
    <definedName name="Control23.11.1" localSheetId="6">#REF!</definedName>
    <definedName name="Control23.11.1" localSheetId="3">#REF!</definedName>
    <definedName name="Control23.11.1" localSheetId="7">#REF!</definedName>
    <definedName name="Control23.11.1" localSheetId="4">#REF!</definedName>
    <definedName name="Control23.11.1" localSheetId="5">#REF!</definedName>
    <definedName name="Control23.11.1" localSheetId="2">#REF!</definedName>
    <definedName name="Control23.11.1">#REF!</definedName>
    <definedName name="Control23.13.3" localSheetId="11">#REF!</definedName>
    <definedName name="Control23.13.3" localSheetId="6">#REF!</definedName>
    <definedName name="Control23.13.3" localSheetId="3">#REF!</definedName>
    <definedName name="Control23.13.3" localSheetId="7">#REF!</definedName>
    <definedName name="Control23.13.3" localSheetId="4">#REF!</definedName>
    <definedName name="Control23.13.3" localSheetId="5">#REF!</definedName>
    <definedName name="Control23.13.3" localSheetId="2">#REF!</definedName>
    <definedName name="Control23.13.3">#REF!</definedName>
    <definedName name="Control23.7.2" localSheetId="11">#REF!</definedName>
    <definedName name="Control23.7.2" localSheetId="6">#REF!</definedName>
    <definedName name="Control23.7.2" localSheetId="3">#REF!</definedName>
    <definedName name="Control23.7.2" localSheetId="7">#REF!</definedName>
    <definedName name="Control23.7.2" localSheetId="4">#REF!</definedName>
    <definedName name="Control23.7.2" localSheetId="5">#REF!</definedName>
    <definedName name="Control23.7.2" localSheetId="2">#REF!</definedName>
    <definedName name="Control23.7.2">#REF!</definedName>
    <definedName name="Control23.9.2" localSheetId="11">#REF!</definedName>
    <definedName name="Control23.9.2" localSheetId="6">#REF!</definedName>
    <definedName name="Control23.9.2" localSheetId="3">#REF!</definedName>
    <definedName name="Control23.9.2" localSheetId="7">#REF!</definedName>
    <definedName name="Control23.9.2" localSheetId="4">#REF!</definedName>
    <definedName name="Control23.9.2" localSheetId="5">#REF!</definedName>
    <definedName name="Control23.9.2" localSheetId="2">#REF!</definedName>
    <definedName name="Control23.9.2">#REF!</definedName>
    <definedName name="_xlnm.Print_Area" localSheetId="9">'Beispiele KPI'!$A$1:$AO$16</definedName>
    <definedName name="_xlnm.Print_Area" localSheetId="1">Deckblatt!$B$1:$C$21</definedName>
    <definedName name="_xlnm.Print_Area" localSheetId="3">Definitionen!$B$1:$E$46</definedName>
    <definedName name="_xlnm.Print_Area" localSheetId="8">'Ergebnisse (ISA4)'!$A$1:$H$106</definedName>
    <definedName name="_xlnm.Print_Area" localSheetId="7">'Ergebnisse (ISA5)'!$A$1:$H$98</definedName>
    <definedName name="_xlnm.Print_Area" localSheetId="2">Reifegrade!$B$1:$H$6</definedName>
    <definedName name="_xlnm.Print_Area" localSheetId="0">Willkommen!$B$1:$B$8</definedName>
    <definedName name="er" localSheetId="11">#REF!</definedName>
    <definedName name="er" localSheetId="6">#REF!</definedName>
    <definedName name="er" localSheetId="3">#REF!</definedName>
    <definedName name="er" localSheetId="7">#REF!</definedName>
    <definedName name="er" localSheetId="5">#REF!</definedName>
    <definedName name="er" localSheetId="2">#REF!</definedName>
    <definedName name="er">#REF!</definedName>
    <definedName name="KPI11.1" localSheetId="11">#REF!</definedName>
    <definedName name="KPI11.1" localSheetId="6">#REF!</definedName>
    <definedName name="KPI11.1" localSheetId="3">#REF!</definedName>
    <definedName name="KPI11.1" localSheetId="7">#REF!</definedName>
    <definedName name="KPI11.1" localSheetId="4">#REF!</definedName>
    <definedName name="KPI11.1" localSheetId="5">#REF!</definedName>
    <definedName name="KPI11.1" localSheetId="2">#REF!</definedName>
    <definedName name="KPI11.1">#REF!</definedName>
    <definedName name="KPI11.3" localSheetId="11">#REF!</definedName>
    <definedName name="KPI11.3" localSheetId="6">#REF!</definedName>
    <definedName name="KPI11.3" localSheetId="3">#REF!</definedName>
    <definedName name="KPI11.3" localSheetId="7">#REF!</definedName>
    <definedName name="KPI11.3" localSheetId="4">#REF!</definedName>
    <definedName name="KPI11.3" localSheetId="5">#REF!</definedName>
    <definedName name="KPI11.3" localSheetId="2">#REF!</definedName>
    <definedName name="KPI11.3">#REF!</definedName>
    <definedName name="KPI12.5" localSheetId="11">#REF!</definedName>
    <definedName name="KPI12.5" localSheetId="6">#REF!</definedName>
    <definedName name="KPI12.5" localSheetId="3">#REF!</definedName>
    <definedName name="KPI12.5" localSheetId="7">#REF!</definedName>
    <definedName name="KPI12.5" localSheetId="4">#REF!</definedName>
    <definedName name="KPI12.5" localSheetId="5">#REF!</definedName>
    <definedName name="KPI12.5" localSheetId="2">#REF!</definedName>
    <definedName name="KPI12.5">#REF!</definedName>
    <definedName name="KPI12.6" localSheetId="11">#REF!</definedName>
    <definedName name="KPI12.6" localSheetId="6">#REF!</definedName>
    <definedName name="KPI12.6" localSheetId="3">#REF!</definedName>
    <definedName name="KPI12.6" localSheetId="7">#REF!</definedName>
    <definedName name="KPI12.6" localSheetId="4">#REF!</definedName>
    <definedName name="KPI12.6" localSheetId="5">#REF!</definedName>
    <definedName name="KPI12.6" localSheetId="2">#REF!</definedName>
    <definedName name="KPI12.6">#REF!</definedName>
    <definedName name="KPI12.8" localSheetId="11">#REF!</definedName>
    <definedName name="KPI12.8" localSheetId="6">#REF!</definedName>
    <definedName name="KPI12.8" localSheetId="3">#REF!</definedName>
    <definedName name="KPI12.8" localSheetId="7">#REF!</definedName>
    <definedName name="KPI12.8" localSheetId="4">#REF!</definedName>
    <definedName name="KPI12.8" localSheetId="5">#REF!</definedName>
    <definedName name="KPI12.8" localSheetId="2">#REF!</definedName>
    <definedName name="KPI12.8">#REF!</definedName>
    <definedName name="KPI13.2" localSheetId="11">#REF!</definedName>
    <definedName name="KPI13.2" localSheetId="6">#REF!</definedName>
    <definedName name="KPI13.2" localSheetId="3">#REF!</definedName>
    <definedName name="KPI13.2" localSheetId="7">#REF!</definedName>
    <definedName name="KPI13.2" localSheetId="4">#REF!</definedName>
    <definedName name="KPI13.2" localSheetId="5">#REF!</definedName>
    <definedName name="KPI13.2" localSheetId="2">#REF!</definedName>
    <definedName name="KPI13.2">#REF!</definedName>
    <definedName name="KPI13.5" localSheetId="11">#REF!</definedName>
    <definedName name="KPI13.5" localSheetId="6">#REF!</definedName>
    <definedName name="KPI13.5" localSheetId="3">#REF!</definedName>
    <definedName name="KPI13.5" localSheetId="7">#REF!</definedName>
    <definedName name="KPI13.5" localSheetId="4">#REF!</definedName>
    <definedName name="KPI13.5" localSheetId="5">#REF!</definedName>
    <definedName name="KPI13.5" localSheetId="2">#REF!</definedName>
    <definedName name="KPI13.5">#REF!</definedName>
    <definedName name="KPI14.2" localSheetId="11">#REF!</definedName>
    <definedName name="KPI14.2" localSheetId="6">#REF!</definedName>
    <definedName name="KPI14.2" localSheetId="3">#REF!</definedName>
    <definedName name="KPI14.2" localSheetId="7">#REF!</definedName>
    <definedName name="KPI14.2" localSheetId="4">#REF!</definedName>
    <definedName name="KPI14.2" localSheetId="5">#REF!</definedName>
    <definedName name="KPI14.2" localSheetId="2">#REF!</definedName>
    <definedName name="KPI14.2">#REF!</definedName>
    <definedName name="KPI18.4" localSheetId="11">#REF!</definedName>
    <definedName name="KPI18.4" localSheetId="6">#REF!</definedName>
    <definedName name="KPI18.4" localSheetId="3">#REF!</definedName>
    <definedName name="KPI18.4" localSheetId="7">#REF!</definedName>
    <definedName name="KPI18.4" localSheetId="4">#REF!</definedName>
    <definedName name="KPI18.4" localSheetId="5">#REF!</definedName>
    <definedName name="KPI18.4" localSheetId="2">#REF!</definedName>
    <definedName name="KPI18.4">#REF!</definedName>
    <definedName name="KPI5.1" localSheetId="11">#REF!</definedName>
    <definedName name="KPI5.1" localSheetId="6">#REF!</definedName>
    <definedName name="KPI5.1" localSheetId="3">#REF!</definedName>
    <definedName name="KPI5.1" localSheetId="7">#REF!</definedName>
    <definedName name="KPI5.1" localSheetId="4">#REF!</definedName>
    <definedName name="KPI5.1" localSheetId="5">#REF!</definedName>
    <definedName name="KPI5.1" localSheetId="2">#REF!</definedName>
    <definedName name="KPI5.1">#REF!</definedName>
    <definedName name="KPI6.2" localSheetId="11">#REF!</definedName>
    <definedName name="KPI6.2" localSheetId="6">#REF!</definedName>
    <definedName name="KPI6.2" localSheetId="3">#REF!</definedName>
    <definedName name="KPI6.2" localSheetId="7">#REF!</definedName>
    <definedName name="KPI6.2" localSheetId="4">#REF!</definedName>
    <definedName name="KPI6.2" localSheetId="5">#REF!</definedName>
    <definedName name="KPI6.2" localSheetId="2">#REF!</definedName>
    <definedName name="KPI6.2">#REF!</definedName>
    <definedName name="KPI6.3" localSheetId="11">#REF!</definedName>
    <definedName name="KPI6.3" localSheetId="6">#REF!</definedName>
    <definedName name="KPI6.3" localSheetId="3">#REF!</definedName>
    <definedName name="KPI6.3" localSheetId="7">#REF!</definedName>
    <definedName name="KPI6.3" localSheetId="4">#REF!</definedName>
    <definedName name="KPI6.3" localSheetId="5">#REF!</definedName>
    <definedName name="KPI6.3" localSheetId="2">#REF!</definedName>
    <definedName name="KPI6.3">#REF!</definedName>
    <definedName name="NovaPath_baseApplication" hidden="1">"Microsoft Excel"</definedName>
    <definedName name="NovaPath_docAuthor" hidden="1">"achrostowski"</definedName>
    <definedName name="NovaPath_docClass" hidden="1">"ZF confidential"</definedName>
    <definedName name="NovaPath_docClassDate" hidden="1">"11/16/2015 11:34:49"</definedName>
    <definedName name="NovaPath_docClassID" hidden="1">1040</definedName>
    <definedName name="NovaPath_docID" hidden="1">"ZZZ985JIUFO4YGZ148DYYF9NYJ"</definedName>
    <definedName name="NovaPath_docIDOld" hidden="1">"64ECS9ZIX149H1I91DD8XHZ4HZ"</definedName>
    <definedName name="NovaPath_docName" hidden="1">"\\emea.zf-world.com\frd\team\kstZ1087\common\020_Audit_Riskmanagement\010_Projects\ISMS Operations\Status Monitor\ZF_ISMS_Status_v2.4.xlsx"</definedName>
    <definedName name="NovaPath_docPath" hidden="1">"\\emea.zf-world.com\frd\team\kstZ1087\common\020_Audit_Riskmanagement\010_Projects\ISMS Operations\Status Monitor"</definedName>
    <definedName name="NovaPath_tenantID" hidden="1">"8BC9BD9B-31E2-4E97-ABE0-B03814292429"</definedName>
    <definedName name="Off_Premises_workplace" localSheetId="11">#REF!</definedName>
    <definedName name="Off_Premises_workplace" localSheetId="6">#REF!</definedName>
    <definedName name="Off_Premises_workplace" localSheetId="3">#REF!</definedName>
    <definedName name="Off_Premises_workplace" localSheetId="7">#REF!</definedName>
    <definedName name="Off_Premises_workplace" localSheetId="4">#REF!</definedName>
    <definedName name="Off_Premises_workplace" localSheetId="5">#REF!</definedName>
    <definedName name="Off_Premises_workplace" localSheetId="2">#REF!</definedName>
    <definedName name="Off_Premises_workplace">#REF!</definedName>
    <definedName name="Optics" localSheetId="11">#REF!</definedName>
    <definedName name="Optics" localSheetId="6">#REF!</definedName>
    <definedName name="Optics" localSheetId="3">#REF!</definedName>
    <definedName name="Optics" localSheetId="7">#REF!</definedName>
    <definedName name="Optics" localSheetId="4">#REF!</definedName>
    <definedName name="Optics" localSheetId="5">#REF!</definedName>
    <definedName name="Optics" localSheetId="2">#REF!</definedName>
    <definedName name="Optics">#REF!</definedName>
    <definedName name="Personnel" localSheetId="11">#REF!</definedName>
    <definedName name="Personnel" localSheetId="6">#REF!</definedName>
    <definedName name="Personnel" localSheetId="3">#REF!</definedName>
    <definedName name="Personnel" localSheetId="7">#REF!</definedName>
    <definedName name="Personnel" localSheetId="4">#REF!</definedName>
    <definedName name="Personnel" localSheetId="5">#REF!</definedName>
    <definedName name="Personnel" localSheetId="2">#REF!</definedName>
    <definedName name="Personnel">#REF!</definedName>
    <definedName name="Protection_class" localSheetId="11">#REF!</definedName>
    <definedName name="Protection_class" localSheetId="6">#REF!</definedName>
    <definedName name="Protection_class" localSheetId="3">#REF!</definedName>
    <definedName name="Protection_class" localSheetId="7">#REF!</definedName>
    <definedName name="Protection_class" localSheetId="4">#REF!</definedName>
    <definedName name="Protection_class" localSheetId="5">#REF!</definedName>
    <definedName name="Protection_class" localSheetId="2">#REF!</definedName>
    <definedName name="Protection_class">#REF!</definedName>
    <definedName name="Security_zones" localSheetId="11">#REF!</definedName>
    <definedName name="Security_zones" localSheetId="6">#REF!</definedName>
    <definedName name="Security_zones" localSheetId="3">#REF!</definedName>
    <definedName name="Security_zones" localSheetId="7">#REF!</definedName>
    <definedName name="Security_zones" localSheetId="4">#REF!</definedName>
    <definedName name="Security_zones" localSheetId="5">#REF!</definedName>
    <definedName name="Security_zones" localSheetId="2">#REF!</definedName>
    <definedName name="Security_zones">#REF!</definedName>
    <definedName name="VDA_1_1" localSheetId="11">#REF!</definedName>
    <definedName name="VDA_1_1" localSheetId="9">#REF!</definedName>
    <definedName name="VDA_1_1" localSheetId="6">Datenschutz!#REF!</definedName>
    <definedName name="VDA_1_1" localSheetId="3">#REF!</definedName>
    <definedName name="VDA_1_1" localSheetId="4">Informationssicherheit!#REF!</definedName>
    <definedName name="VDA_1_1" localSheetId="5">Prototypenschutz!#REF!</definedName>
    <definedName name="VDA_1_1" localSheetId="2">#REF!</definedName>
    <definedName name="VDA_1_1">#REF!</definedName>
    <definedName name="VDA_1_1_1" localSheetId="11">[1]Informationssicherheit!#REF!</definedName>
    <definedName name="VDA_1_1_1" localSheetId="9">[2]Informationssicherheit!#REF!</definedName>
    <definedName name="VDA_1_1_1" localSheetId="6">Datenschutz!#REF!</definedName>
    <definedName name="VDA_1_1_1" localSheetId="3">Informationssicherheit!#REF!</definedName>
    <definedName name="VDA_1_1_1" localSheetId="7">Informationssicherheit!#REF!</definedName>
    <definedName name="VDA_1_1_1" localSheetId="5">Prototypenschutz!#REF!</definedName>
    <definedName name="VDA_1_1_1" localSheetId="2">Informationssicherheit!#REF!</definedName>
    <definedName name="VDA_1_1_1" localSheetId="0">[3]Informationssicherheit!#REF!</definedName>
    <definedName name="VDA_1_1_1">Informationssicherheit!#REF!</definedName>
    <definedName name="VDA_1_2" localSheetId="11">#REF!</definedName>
    <definedName name="VDA_1_2" localSheetId="9">#REF!</definedName>
    <definedName name="VDA_1_2" localSheetId="6">Datenschutz!#REF!</definedName>
    <definedName name="VDA_1_2" localSheetId="3">#REF!</definedName>
    <definedName name="VDA_1_2" localSheetId="4">Informationssicherheit!#REF!</definedName>
    <definedName name="VDA_1_2" localSheetId="5">Prototypenschutz!#REF!</definedName>
    <definedName name="VDA_1_2" localSheetId="2">#REF!</definedName>
    <definedName name="VDA_1_2">#REF!</definedName>
    <definedName name="VDA_1_3" localSheetId="11">#REF!</definedName>
    <definedName name="VDA_1_3" localSheetId="9">#REF!</definedName>
    <definedName name="VDA_1_3" localSheetId="6">Datenschutz!#REF!</definedName>
    <definedName name="VDA_1_3" localSheetId="3">#REF!</definedName>
    <definedName name="VDA_1_3" localSheetId="4">Informationssicherheit!#REF!</definedName>
    <definedName name="VDA_1_3" localSheetId="5">Prototypenschutz!#REF!</definedName>
    <definedName name="VDA_1_3" localSheetId="2">#REF!</definedName>
    <definedName name="VDA_1_3">#REF!</definedName>
    <definedName name="VDA_10_1" localSheetId="11">#REF!</definedName>
    <definedName name="VDA_10_1" localSheetId="9">#REF!</definedName>
    <definedName name="VDA_10_1" localSheetId="6">Datenschutz!#REF!</definedName>
    <definedName name="VDA_10_1" localSheetId="3">#REF!</definedName>
    <definedName name="VDA_10_1" localSheetId="4">Informationssicherheit!#REF!</definedName>
    <definedName name="VDA_10_1" localSheetId="5">Prototypenschutz!#REF!</definedName>
    <definedName name="VDA_10_1" localSheetId="2">#REF!</definedName>
    <definedName name="VDA_10_1">#REF!</definedName>
    <definedName name="VDA_11_1" localSheetId="11">#REF!</definedName>
    <definedName name="VDA_11_1" localSheetId="9">#REF!</definedName>
    <definedName name="VDA_11_1" localSheetId="6">Datenschutz!#REF!</definedName>
    <definedName name="VDA_11_1" localSheetId="3">#REF!</definedName>
    <definedName name="VDA_11_1" localSheetId="4">Informationssicherheit!#REF!</definedName>
    <definedName name="VDA_11_1" localSheetId="5">Prototypenschutz!#REF!</definedName>
    <definedName name="VDA_11_1" localSheetId="2">#REF!</definedName>
    <definedName name="VDA_11_1">#REF!</definedName>
    <definedName name="VDA_11_2" localSheetId="11">#REF!</definedName>
    <definedName name="VDA_11_2" localSheetId="9">#REF!</definedName>
    <definedName name="VDA_11_2" localSheetId="6">Datenschutz!#REF!</definedName>
    <definedName name="VDA_11_2" localSheetId="3">#REF!</definedName>
    <definedName name="VDA_11_2" localSheetId="4">Informationssicherheit!#REF!</definedName>
    <definedName name="VDA_11_2" localSheetId="5">Prototypenschutz!#REF!</definedName>
    <definedName name="VDA_11_2" localSheetId="2">#REF!</definedName>
    <definedName name="VDA_11_2">#REF!</definedName>
    <definedName name="VDA_11_3" localSheetId="11">#REF!</definedName>
    <definedName name="VDA_11_3" localSheetId="9">#REF!</definedName>
    <definedName name="VDA_11_3" localSheetId="6">Datenschutz!#REF!</definedName>
    <definedName name="VDA_11_3" localSheetId="3">#REF!</definedName>
    <definedName name="VDA_11_3" localSheetId="4">Informationssicherheit!#REF!</definedName>
    <definedName name="VDA_11_3" localSheetId="5">Prototypenschutz!#REF!</definedName>
    <definedName name="VDA_11_3" localSheetId="2">#REF!</definedName>
    <definedName name="VDA_11_3">#REF!</definedName>
    <definedName name="VDA_11_4" localSheetId="11">#REF!</definedName>
    <definedName name="VDA_11_4" localSheetId="9">#REF!</definedName>
    <definedName name="VDA_11_4" localSheetId="6">Datenschutz!#REF!</definedName>
    <definedName name="VDA_11_4" localSheetId="3">#REF!</definedName>
    <definedName name="VDA_11_4" localSheetId="4">Informationssicherheit!#REF!</definedName>
    <definedName name="VDA_11_4" localSheetId="5">Prototypenschutz!#REF!</definedName>
    <definedName name="VDA_11_4" localSheetId="2">#REF!</definedName>
    <definedName name="VDA_11_4">#REF!</definedName>
    <definedName name="VDA_12_1" localSheetId="11">#REF!</definedName>
    <definedName name="VDA_12_1" localSheetId="9">#REF!</definedName>
    <definedName name="VDA_12_1" localSheetId="6">Datenschutz!#REF!</definedName>
    <definedName name="VDA_12_1" localSheetId="3">#REF!</definedName>
    <definedName name="VDA_12_1" localSheetId="4">Informationssicherheit!#REF!</definedName>
    <definedName name="VDA_12_1" localSheetId="5">Prototypenschutz!#REF!</definedName>
    <definedName name="VDA_12_1" localSheetId="2">#REF!</definedName>
    <definedName name="VDA_12_1">#REF!</definedName>
    <definedName name="VDA_12_2" localSheetId="11">#REF!</definedName>
    <definedName name="VDA_12_2" localSheetId="9">#REF!</definedName>
    <definedName name="VDA_12_2" localSheetId="6">Datenschutz!#REF!</definedName>
    <definedName name="VDA_12_2" localSheetId="3">#REF!</definedName>
    <definedName name="VDA_12_2" localSheetId="4">Informationssicherheit!#REF!</definedName>
    <definedName name="VDA_12_2" localSheetId="5">Prototypenschutz!#REF!</definedName>
    <definedName name="VDA_12_2" localSheetId="2">#REF!</definedName>
    <definedName name="VDA_12_2">#REF!</definedName>
    <definedName name="VDA_12_3" localSheetId="11">#REF!</definedName>
    <definedName name="VDA_12_3" localSheetId="9">#REF!</definedName>
    <definedName name="VDA_12_3" localSheetId="6">Datenschutz!#REF!</definedName>
    <definedName name="VDA_12_3" localSheetId="3">#REF!</definedName>
    <definedName name="VDA_12_3" localSheetId="4">Informationssicherheit!#REF!</definedName>
    <definedName name="VDA_12_3" localSheetId="5">Prototypenschutz!#REF!</definedName>
    <definedName name="VDA_12_3" localSheetId="2">#REF!</definedName>
    <definedName name="VDA_12_3">#REF!</definedName>
    <definedName name="VDA_12_4" localSheetId="11">#REF!</definedName>
    <definedName name="VDA_12_4" localSheetId="9">#REF!</definedName>
    <definedName name="VDA_12_4" localSheetId="6">Datenschutz!#REF!</definedName>
    <definedName name="VDA_12_4" localSheetId="3">#REF!</definedName>
    <definedName name="VDA_12_4" localSheetId="4">Informationssicherheit!#REF!</definedName>
    <definedName name="VDA_12_4" localSheetId="5">Prototypenschutz!#REF!</definedName>
    <definedName name="VDA_12_4" localSheetId="2">#REF!</definedName>
    <definedName name="VDA_12_4">#REF!</definedName>
    <definedName name="VDA_12_5" localSheetId="11">#REF!</definedName>
    <definedName name="VDA_12_5" localSheetId="9">#REF!</definedName>
    <definedName name="VDA_12_5" localSheetId="6">Datenschutz!#REF!</definedName>
    <definedName name="VDA_12_5" localSheetId="3">#REF!</definedName>
    <definedName name="VDA_12_5" localSheetId="4">Informationssicherheit!#REF!</definedName>
    <definedName name="VDA_12_5" localSheetId="5">Prototypenschutz!#REF!</definedName>
    <definedName name="VDA_12_5" localSheetId="2">#REF!</definedName>
    <definedName name="VDA_12_5">#REF!</definedName>
    <definedName name="VDA_12_6" localSheetId="11">#REF!</definedName>
    <definedName name="VDA_12_6" localSheetId="9">#REF!</definedName>
    <definedName name="VDA_12_6" localSheetId="6">Datenschutz!#REF!</definedName>
    <definedName name="VDA_12_6" localSheetId="3">#REF!</definedName>
    <definedName name="VDA_12_6" localSheetId="4">Informationssicherheit!#REF!</definedName>
    <definedName name="VDA_12_6" localSheetId="5">Prototypenschutz!#REF!</definedName>
    <definedName name="VDA_12_6" localSheetId="2">#REF!</definedName>
    <definedName name="VDA_12_6">#REF!</definedName>
    <definedName name="VDA_12_7" localSheetId="11">#REF!</definedName>
    <definedName name="VDA_12_7" localSheetId="9">#REF!</definedName>
    <definedName name="VDA_12_7" localSheetId="6">Datenschutz!#REF!</definedName>
    <definedName name="VDA_12_7" localSheetId="3">#REF!</definedName>
    <definedName name="VDA_12_7" localSheetId="4">Informationssicherheit!#REF!</definedName>
    <definedName name="VDA_12_7" localSheetId="5">Prototypenschutz!#REF!</definedName>
    <definedName name="VDA_12_7" localSheetId="2">#REF!</definedName>
    <definedName name="VDA_12_7">#REF!</definedName>
    <definedName name="VDA_12_8" localSheetId="11">#REF!</definedName>
    <definedName name="VDA_12_8" localSheetId="9">#REF!</definedName>
    <definedName name="VDA_12_8" localSheetId="6">Datenschutz!#REF!</definedName>
    <definedName name="VDA_12_8" localSheetId="3">#REF!</definedName>
    <definedName name="VDA_12_8" localSheetId="4">Informationssicherheit!#REF!</definedName>
    <definedName name="VDA_12_8" localSheetId="5">Prototypenschutz!#REF!</definedName>
    <definedName name="VDA_12_8" localSheetId="2">#REF!</definedName>
    <definedName name="VDA_12_8">#REF!</definedName>
    <definedName name="VDA_12_9" localSheetId="11">#REF!</definedName>
    <definedName name="VDA_12_9" localSheetId="9">#REF!</definedName>
    <definedName name="VDA_12_9" localSheetId="6">Datenschutz!#REF!</definedName>
    <definedName name="VDA_12_9" localSheetId="3">#REF!</definedName>
    <definedName name="VDA_12_9" localSheetId="4">Informationssicherheit!#REF!</definedName>
    <definedName name="VDA_12_9" localSheetId="5">Prototypenschutz!#REF!</definedName>
    <definedName name="VDA_12_9" localSheetId="2">#REF!</definedName>
    <definedName name="VDA_12_9">#REF!</definedName>
    <definedName name="VDA_13_1" localSheetId="11">#REF!</definedName>
    <definedName name="VDA_13_1" localSheetId="9">#REF!</definedName>
    <definedName name="VDA_13_1" localSheetId="6">Datenschutz!#REF!</definedName>
    <definedName name="VDA_13_1" localSheetId="3">#REF!</definedName>
    <definedName name="VDA_13_1" localSheetId="4">Informationssicherheit!#REF!</definedName>
    <definedName name="VDA_13_1" localSheetId="5">Prototypenschutz!#REF!</definedName>
    <definedName name="VDA_13_1" localSheetId="2">#REF!</definedName>
    <definedName name="VDA_13_1">#REF!</definedName>
    <definedName name="VDA_13_2" localSheetId="11">#REF!</definedName>
    <definedName name="VDA_13_2" localSheetId="9">#REF!</definedName>
    <definedName name="VDA_13_2" localSheetId="6">Datenschutz!#REF!</definedName>
    <definedName name="VDA_13_2" localSheetId="3">#REF!</definedName>
    <definedName name="VDA_13_2" localSheetId="4">Informationssicherheit!#REF!</definedName>
    <definedName name="VDA_13_2" localSheetId="5">Prototypenschutz!#REF!</definedName>
    <definedName name="VDA_13_2" localSheetId="2">#REF!</definedName>
    <definedName name="VDA_13_2">#REF!</definedName>
    <definedName name="VDA_13_3" localSheetId="11">#REF!</definedName>
    <definedName name="VDA_13_3" localSheetId="9">#REF!</definedName>
    <definedName name="VDA_13_3" localSheetId="6">Datenschutz!#REF!</definedName>
    <definedName name="VDA_13_3" localSheetId="3">#REF!</definedName>
    <definedName name="VDA_13_3" localSheetId="4">Informationssicherheit!#REF!</definedName>
    <definedName name="VDA_13_3" localSheetId="5">Prototypenschutz!#REF!</definedName>
    <definedName name="VDA_13_3" localSheetId="2">#REF!</definedName>
    <definedName name="VDA_13_3">#REF!</definedName>
    <definedName name="VDA_13_4" localSheetId="11">#REF!</definedName>
    <definedName name="VDA_13_4" localSheetId="9">#REF!</definedName>
    <definedName name="VDA_13_4" localSheetId="6">Datenschutz!#REF!</definedName>
    <definedName name="VDA_13_4" localSheetId="3">#REF!</definedName>
    <definedName name="VDA_13_4" localSheetId="4">Informationssicherheit!#REF!</definedName>
    <definedName name="VDA_13_4" localSheetId="5">Prototypenschutz!#REF!</definedName>
    <definedName name="VDA_13_4" localSheetId="2">#REF!</definedName>
    <definedName name="VDA_13_4">#REF!</definedName>
    <definedName name="VDA_13_5" localSheetId="11">#REF!</definedName>
    <definedName name="VDA_13_5" localSheetId="9">#REF!</definedName>
    <definedName name="VDA_13_5" localSheetId="6">Datenschutz!#REF!</definedName>
    <definedName name="VDA_13_5" localSheetId="3">#REF!</definedName>
    <definedName name="VDA_13_5" localSheetId="4">Informationssicherheit!#REF!</definedName>
    <definedName name="VDA_13_5" localSheetId="5">Prototypenschutz!#REF!</definedName>
    <definedName name="VDA_13_5" localSheetId="2">#REF!</definedName>
    <definedName name="VDA_13_5">#REF!</definedName>
    <definedName name="VDA_14_1" localSheetId="11">#REF!</definedName>
    <definedName name="VDA_14_1" localSheetId="9">#REF!</definedName>
    <definedName name="VDA_14_1" localSheetId="6">Datenschutz!#REF!</definedName>
    <definedName name="VDA_14_1" localSheetId="3">#REF!</definedName>
    <definedName name="VDA_14_1" localSheetId="4">Informationssicherheit!#REF!</definedName>
    <definedName name="VDA_14_1" localSheetId="5">Prototypenschutz!#REF!</definedName>
    <definedName name="VDA_14_1" localSheetId="2">#REF!</definedName>
    <definedName name="VDA_14_1">#REF!</definedName>
    <definedName name="VDA_14_2" localSheetId="11">#REF!</definedName>
    <definedName name="VDA_14_2" localSheetId="9">#REF!</definedName>
    <definedName name="VDA_14_2" localSheetId="6">Datenschutz!#REF!</definedName>
    <definedName name="VDA_14_2" localSheetId="3">#REF!</definedName>
    <definedName name="VDA_14_2" localSheetId="4">Informationssicherheit!#REF!</definedName>
    <definedName name="VDA_14_2" localSheetId="5">Prototypenschutz!#REF!</definedName>
    <definedName name="VDA_14_2" localSheetId="2">#REF!</definedName>
    <definedName name="VDA_14_2">#REF!</definedName>
    <definedName name="VDA_14_3" localSheetId="11">#REF!</definedName>
    <definedName name="VDA_14_3" localSheetId="9">#REF!</definedName>
    <definedName name="VDA_14_3" localSheetId="6">Datenschutz!#REF!</definedName>
    <definedName name="VDA_14_3" localSheetId="3">#REF!</definedName>
    <definedName name="VDA_14_3" localSheetId="4">Informationssicherheit!#REF!</definedName>
    <definedName name="VDA_14_3" localSheetId="5">Prototypenschutz!#REF!</definedName>
    <definedName name="VDA_14_3" localSheetId="2">#REF!</definedName>
    <definedName name="VDA_14_3">#REF!</definedName>
    <definedName name="VDA_14_4" localSheetId="11">#REF!</definedName>
    <definedName name="VDA_14_4" localSheetId="9">#REF!</definedName>
    <definedName name="VDA_14_4" localSheetId="6">Datenschutz!#REF!</definedName>
    <definedName name="VDA_14_4" localSheetId="3">#REF!</definedName>
    <definedName name="VDA_14_4" localSheetId="4">Informationssicherheit!#REF!</definedName>
    <definedName name="VDA_14_4" localSheetId="5">Prototypenschutz!#REF!</definedName>
    <definedName name="VDA_14_4" localSheetId="2">#REF!</definedName>
    <definedName name="VDA_14_4">#REF!</definedName>
    <definedName name="VDA_15_1" localSheetId="11">#REF!</definedName>
    <definedName name="VDA_15_1" localSheetId="9">#REF!</definedName>
    <definedName name="VDA_15_1" localSheetId="6">Datenschutz!#REF!</definedName>
    <definedName name="VDA_15_1" localSheetId="3">#REF!</definedName>
    <definedName name="VDA_15_1" localSheetId="4">Informationssicherheit!#REF!</definedName>
    <definedName name="VDA_15_1" localSheetId="5">Prototypenschutz!#REF!</definedName>
    <definedName name="VDA_15_1" localSheetId="2">#REF!</definedName>
    <definedName name="VDA_15_1">#REF!</definedName>
    <definedName name="VDA_15_2" localSheetId="11">#REF!</definedName>
    <definedName name="VDA_15_2" localSheetId="9">#REF!</definedName>
    <definedName name="VDA_15_2" localSheetId="6">Datenschutz!#REF!</definedName>
    <definedName name="VDA_15_2" localSheetId="3">#REF!</definedName>
    <definedName name="VDA_15_2" localSheetId="4">Informationssicherheit!#REF!</definedName>
    <definedName name="VDA_15_2" localSheetId="5">Prototypenschutz!#REF!</definedName>
    <definedName name="VDA_15_2" localSheetId="2">#REF!</definedName>
    <definedName name="VDA_15_2">#REF!</definedName>
    <definedName name="VDA_16_1" localSheetId="11">#REF!</definedName>
    <definedName name="VDA_16_1" localSheetId="9">#REF!</definedName>
    <definedName name="VDA_16_1" localSheetId="6">Datenschutz!#REF!</definedName>
    <definedName name="VDA_16_1" localSheetId="3">#REF!</definedName>
    <definedName name="VDA_16_1" localSheetId="4">Informationssicherheit!#REF!</definedName>
    <definedName name="VDA_16_1" localSheetId="5">Prototypenschutz!#REF!</definedName>
    <definedName name="VDA_16_1" localSheetId="2">#REF!</definedName>
    <definedName name="VDA_16_1">#REF!</definedName>
    <definedName name="VDA_16_2" localSheetId="11">#REF!</definedName>
    <definedName name="VDA_16_2" localSheetId="9">#REF!</definedName>
    <definedName name="VDA_16_2" localSheetId="6">Datenschutz!#REF!</definedName>
    <definedName name="VDA_16_2" localSheetId="3">#REF!</definedName>
    <definedName name="VDA_16_2" localSheetId="4">Informationssicherheit!#REF!</definedName>
    <definedName name="VDA_16_2" localSheetId="5">Prototypenschutz!#REF!</definedName>
    <definedName name="VDA_16_2" localSheetId="2">#REF!</definedName>
    <definedName name="VDA_16_2">#REF!</definedName>
    <definedName name="VDA_17_1" localSheetId="11">#REF!</definedName>
    <definedName name="VDA_17_1" localSheetId="9">#REF!</definedName>
    <definedName name="VDA_17_1" localSheetId="6">Datenschutz!#REF!</definedName>
    <definedName name="VDA_17_1" localSheetId="3">#REF!</definedName>
    <definedName name="VDA_17_1" localSheetId="4">Informationssicherheit!#REF!</definedName>
    <definedName name="VDA_17_1" localSheetId="5">Prototypenschutz!#REF!</definedName>
    <definedName name="VDA_17_1" localSheetId="2">#REF!</definedName>
    <definedName name="VDA_17_1">#REF!</definedName>
    <definedName name="VDA_18_1" localSheetId="11">#REF!</definedName>
    <definedName name="VDA_18_1" localSheetId="9">#REF!</definedName>
    <definedName name="VDA_18_1" localSheetId="6">Datenschutz!#REF!</definedName>
    <definedName name="VDA_18_1" localSheetId="3">#REF!</definedName>
    <definedName name="VDA_18_1" localSheetId="4">Informationssicherheit!#REF!</definedName>
    <definedName name="VDA_18_1" localSheetId="5">Prototypenschutz!#REF!</definedName>
    <definedName name="VDA_18_1" localSheetId="2">#REF!</definedName>
    <definedName name="VDA_18_1">#REF!</definedName>
    <definedName name="VDA_18_2" localSheetId="11">#REF!</definedName>
    <definedName name="VDA_18_2" localSheetId="9">#REF!</definedName>
    <definedName name="VDA_18_2" localSheetId="6">Datenschutz!#REF!</definedName>
    <definedName name="VDA_18_2" localSheetId="3">#REF!</definedName>
    <definedName name="VDA_18_2" localSheetId="4">Informationssicherheit!#REF!</definedName>
    <definedName name="VDA_18_2" localSheetId="5">Prototypenschutz!#REF!</definedName>
    <definedName name="VDA_18_2" localSheetId="2">#REF!</definedName>
    <definedName name="VDA_18_2">#REF!</definedName>
    <definedName name="VDA_18_3" localSheetId="11">#REF!</definedName>
    <definedName name="VDA_18_3" localSheetId="9">#REF!</definedName>
    <definedName name="VDA_18_3" localSheetId="6">Datenschutz!#REF!</definedName>
    <definedName name="VDA_18_3" localSheetId="3">#REF!</definedName>
    <definedName name="VDA_18_3" localSheetId="4">Informationssicherheit!#REF!</definedName>
    <definedName name="VDA_18_3" localSheetId="5">Prototypenschutz!#REF!</definedName>
    <definedName name="VDA_18_3" localSheetId="2">#REF!</definedName>
    <definedName name="VDA_18_3">#REF!</definedName>
    <definedName name="VDA_18_4" localSheetId="11">#REF!</definedName>
    <definedName name="VDA_18_4" localSheetId="9">#REF!</definedName>
    <definedName name="VDA_18_4" localSheetId="6">Datenschutz!#REF!</definedName>
    <definedName name="VDA_18_4" localSheetId="3">#REF!</definedName>
    <definedName name="VDA_18_4" localSheetId="4">Informationssicherheit!#REF!</definedName>
    <definedName name="VDA_18_4" localSheetId="5">Prototypenschutz!#REF!</definedName>
    <definedName name="VDA_18_4" localSheetId="2">#REF!</definedName>
    <definedName name="VDA_18_4">#REF!</definedName>
    <definedName name="VDA_23_11_1" localSheetId="11">#REF!</definedName>
    <definedName name="VDA_23_11_1" localSheetId="9">#REF!</definedName>
    <definedName name="VDA_23_11_1" localSheetId="6">#REF!</definedName>
    <definedName name="VDA_23_11_1" localSheetId="3">#REF!</definedName>
    <definedName name="VDA_23_11_1" localSheetId="7">#REF!</definedName>
    <definedName name="VDA_23_11_1" localSheetId="4">#REF!</definedName>
    <definedName name="VDA_23_11_1" localSheetId="5">#REF!</definedName>
    <definedName name="VDA_23_11_1" localSheetId="2">#REF!</definedName>
    <definedName name="VDA_23_11_1">#REF!</definedName>
    <definedName name="VDA_23_13_3" localSheetId="11">#REF!</definedName>
    <definedName name="VDA_23_13_3" localSheetId="9">#REF!</definedName>
    <definedName name="VDA_23_13_3" localSheetId="6">#REF!</definedName>
    <definedName name="VDA_23_13_3" localSheetId="3">#REF!</definedName>
    <definedName name="VDA_23_13_3" localSheetId="7">#REF!</definedName>
    <definedName name="VDA_23_13_3" localSheetId="4">#REF!</definedName>
    <definedName name="VDA_23_13_3" localSheetId="5">#REF!</definedName>
    <definedName name="VDA_23_13_3" localSheetId="2">#REF!</definedName>
    <definedName name="VDA_23_13_3">#REF!</definedName>
    <definedName name="VDA_23_7_2" localSheetId="11">#REF!</definedName>
    <definedName name="VDA_23_7_2" localSheetId="9">#REF!</definedName>
    <definedName name="VDA_23_7_2" localSheetId="6">#REF!</definedName>
    <definedName name="VDA_23_7_2" localSheetId="3">#REF!</definedName>
    <definedName name="VDA_23_7_2" localSheetId="7">#REF!</definedName>
    <definedName name="VDA_23_7_2" localSheetId="4">#REF!</definedName>
    <definedName name="VDA_23_7_2" localSheetId="5">#REF!</definedName>
    <definedName name="VDA_23_7_2" localSheetId="2">#REF!</definedName>
    <definedName name="VDA_23_7_2">#REF!</definedName>
    <definedName name="VDA_23_9_2" localSheetId="11">#REF!</definedName>
    <definedName name="VDA_23_9_2" localSheetId="9">#REF!</definedName>
    <definedName name="VDA_23_9_2" localSheetId="6">#REF!</definedName>
    <definedName name="VDA_23_9_2" localSheetId="3">#REF!</definedName>
    <definedName name="VDA_23_9_2" localSheetId="7">#REF!</definedName>
    <definedName name="VDA_23_9_2" localSheetId="4">#REF!</definedName>
    <definedName name="VDA_23_9_2" localSheetId="5">#REF!</definedName>
    <definedName name="VDA_23_9_2" localSheetId="2">#REF!</definedName>
    <definedName name="VDA_23_9_2">#REF!</definedName>
    <definedName name="VDA_24_1" localSheetId="11">#REF!</definedName>
    <definedName name="VDA_24_1" localSheetId="9">#REF!</definedName>
    <definedName name="VDA_24_1" localSheetId="3">#REF!</definedName>
    <definedName name="VDA_24_1" localSheetId="2">#REF!</definedName>
    <definedName name="VDA_24_1">#REF!</definedName>
    <definedName name="VDA_24_2" localSheetId="11">#REF!</definedName>
    <definedName name="VDA_24_2" localSheetId="9">#REF!</definedName>
    <definedName name="VDA_24_2" localSheetId="3">#REF!</definedName>
    <definedName name="VDA_24_2" localSheetId="2">#REF!</definedName>
    <definedName name="VDA_24_2">#REF!</definedName>
    <definedName name="VDA_24_3" localSheetId="11">#REF!</definedName>
    <definedName name="VDA_24_3" localSheetId="9">#REF!</definedName>
    <definedName name="VDA_24_3" localSheetId="3">#REF!</definedName>
    <definedName name="VDA_24_3" localSheetId="2">#REF!</definedName>
    <definedName name="VDA_24_3">#REF!</definedName>
    <definedName name="VDA_24_4" localSheetId="11">#REF!</definedName>
    <definedName name="VDA_24_4" localSheetId="9">#REF!</definedName>
    <definedName name="VDA_24_4" localSheetId="3">#REF!</definedName>
    <definedName name="VDA_24_4" localSheetId="2">#REF!</definedName>
    <definedName name="VDA_24_4">#REF!</definedName>
    <definedName name="VDA_25_1_1" localSheetId="11">#REF!</definedName>
    <definedName name="VDA_25_1_1" localSheetId="9">#REF!</definedName>
    <definedName name="VDA_25_1_1" localSheetId="6">#REF!</definedName>
    <definedName name="VDA_25_1_1" localSheetId="3">#REF!</definedName>
    <definedName name="VDA_25_1_1" localSheetId="7">#REF!</definedName>
    <definedName name="VDA_25_1_1" localSheetId="4">#REF!</definedName>
    <definedName name="VDA_25_1_1" localSheetId="5">#REF!</definedName>
    <definedName name="VDA_25_1_1" localSheetId="2">#REF!</definedName>
    <definedName name="VDA_25_1_1">#REF!</definedName>
    <definedName name="VDA_25_1_2" localSheetId="11">#REF!</definedName>
    <definedName name="VDA_25_1_2" localSheetId="9">#REF!</definedName>
    <definedName name="VDA_25_1_2" localSheetId="6">#REF!</definedName>
    <definedName name="VDA_25_1_2" localSheetId="3">#REF!</definedName>
    <definedName name="VDA_25_1_2" localSheetId="7">#REF!</definedName>
    <definedName name="VDA_25_1_2" localSheetId="4">#REF!</definedName>
    <definedName name="VDA_25_1_2" localSheetId="5">#REF!</definedName>
    <definedName name="VDA_25_1_2" localSheetId="2">#REF!</definedName>
    <definedName name="VDA_25_1_2">#REF!</definedName>
    <definedName name="VDA_25_1_3" localSheetId="11">#REF!</definedName>
    <definedName name="VDA_25_1_3" localSheetId="9">#REF!</definedName>
    <definedName name="VDA_25_1_3" localSheetId="6">#REF!</definedName>
    <definedName name="VDA_25_1_3" localSheetId="3">#REF!</definedName>
    <definedName name="VDA_25_1_3" localSheetId="7">#REF!</definedName>
    <definedName name="VDA_25_1_3" localSheetId="4">#REF!</definedName>
    <definedName name="VDA_25_1_3" localSheetId="5">#REF!</definedName>
    <definedName name="VDA_25_1_3" localSheetId="2">#REF!</definedName>
    <definedName name="VDA_25_1_3">#REF!</definedName>
    <definedName name="VDA_25_1_4" localSheetId="11">#REF!</definedName>
    <definedName name="VDA_25_1_4" localSheetId="9">#REF!</definedName>
    <definedName name="VDA_25_1_4" localSheetId="6">#REF!</definedName>
    <definedName name="VDA_25_1_4" localSheetId="3">#REF!</definedName>
    <definedName name="VDA_25_1_4" localSheetId="7">#REF!</definedName>
    <definedName name="VDA_25_1_4" localSheetId="4">#REF!</definedName>
    <definedName name="VDA_25_1_4" localSheetId="5">#REF!</definedName>
    <definedName name="VDA_25_1_4" localSheetId="2">#REF!</definedName>
    <definedName name="VDA_25_1_4">#REF!</definedName>
    <definedName name="VDA_25_1_5" localSheetId="11">#REF!</definedName>
    <definedName name="VDA_25_1_5" localSheetId="9">#REF!</definedName>
    <definedName name="VDA_25_1_5" localSheetId="6">#REF!</definedName>
    <definedName name="VDA_25_1_5" localSheetId="3">#REF!</definedName>
    <definedName name="VDA_25_1_5" localSheetId="7">#REF!</definedName>
    <definedName name="VDA_25_1_5" localSheetId="4">#REF!</definedName>
    <definedName name="VDA_25_1_5" localSheetId="5">#REF!</definedName>
    <definedName name="VDA_25_1_5" localSheetId="2">#REF!</definedName>
    <definedName name="VDA_25_1_5">#REF!</definedName>
    <definedName name="VDA_25_1_6" localSheetId="11">#REF!</definedName>
    <definedName name="VDA_25_1_6" localSheetId="9">#REF!</definedName>
    <definedName name="VDA_25_1_6" localSheetId="6">#REF!</definedName>
    <definedName name="VDA_25_1_6" localSheetId="3">#REF!</definedName>
    <definedName name="VDA_25_1_6" localSheetId="7">#REF!</definedName>
    <definedName name="VDA_25_1_6" localSheetId="4">#REF!</definedName>
    <definedName name="VDA_25_1_6" localSheetId="5">#REF!</definedName>
    <definedName name="VDA_25_1_6" localSheetId="2">#REF!</definedName>
    <definedName name="VDA_25_1_6">#REF!</definedName>
    <definedName name="VDA_25_1_7" localSheetId="11">#REF!</definedName>
    <definedName name="VDA_25_1_7" localSheetId="9">#REF!</definedName>
    <definedName name="VDA_25_1_7" localSheetId="6">#REF!</definedName>
    <definedName name="VDA_25_1_7" localSheetId="3">#REF!</definedName>
    <definedName name="VDA_25_1_7" localSheetId="7">#REF!</definedName>
    <definedName name="VDA_25_1_7" localSheetId="4">#REF!</definedName>
    <definedName name="VDA_25_1_7" localSheetId="5">#REF!</definedName>
    <definedName name="VDA_25_1_7" localSheetId="2">#REF!</definedName>
    <definedName name="VDA_25_1_7">#REF!</definedName>
    <definedName name="VDA_25_1_8" localSheetId="11">#REF!</definedName>
    <definedName name="VDA_25_1_8" localSheetId="9">#REF!</definedName>
    <definedName name="VDA_25_1_8" localSheetId="6">#REF!</definedName>
    <definedName name="VDA_25_1_8" localSheetId="3">#REF!</definedName>
    <definedName name="VDA_25_1_8" localSheetId="7">#REF!</definedName>
    <definedName name="VDA_25_1_8" localSheetId="4">#REF!</definedName>
    <definedName name="VDA_25_1_8" localSheetId="5">#REF!</definedName>
    <definedName name="VDA_25_1_8" localSheetId="2">#REF!</definedName>
    <definedName name="VDA_25_1_8">#REF!</definedName>
    <definedName name="VDA_25_2_1" localSheetId="11">#REF!</definedName>
    <definedName name="VDA_25_2_1" localSheetId="9">#REF!</definedName>
    <definedName name="VDA_25_2_1" localSheetId="6">#REF!</definedName>
    <definedName name="VDA_25_2_1" localSheetId="3">#REF!</definedName>
    <definedName name="VDA_25_2_1" localSheetId="7">#REF!</definedName>
    <definedName name="VDA_25_2_1" localSheetId="4">#REF!</definedName>
    <definedName name="VDA_25_2_1" localSheetId="5">#REF!</definedName>
    <definedName name="VDA_25_2_1" localSheetId="2">#REF!</definedName>
    <definedName name="VDA_25_2_1">#REF!</definedName>
    <definedName name="VDA_25_2_2" localSheetId="11">#REF!</definedName>
    <definedName name="VDA_25_2_2" localSheetId="9">#REF!</definedName>
    <definedName name="VDA_25_2_2" localSheetId="6">#REF!</definedName>
    <definedName name="VDA_25_2_2" localSheetId="3">#REF!</definedName>
    <definedName name="VDA_25_2_2" localSheetId="7">#REF!</definedName>
    <definedName name="VDA_25_2_2" localSheetId="4">#REF!</definedName>
    <definedName name="VDA_25_2_2" localSheetId="5">#REF!</definedName>
    <definedName name="VDA_25_2_2" localSheetId="2">#REF!</definedName>
    <definedName name="VDA_25_2_2">#REF!</definedName>
    <definedName name="VDA_25_2_3" localSheetId="11">#REF!</definedName>
    <definedName name="VDA_25_2_3" localSheetId="9">#REF!</definedName>
    <definedName name="VDA_25_2_3" localSheetId="6">#REF!</definedName>
    <definedName name="VDA_25_2_3" localSheetId="3">#REF!</definedName>
    <definedName name="VDA_25_2_3" localSheetId="7">#REF!</definedName>
    <definedName name="VDA_25_2_3" localSheetId="4">#REF!</definedName>
    <definedName name="VDA_25_2_3" localSheetId="5">#REF!</definedName>
    <definedName name="VDA_25_2_3" localSheetId="2">#REF!</definedName>
    <definedName name="VDA_25_2_3">#REF!</definedName>
    <definedName name="VDA_25_2_4" localSheetId="11">#REF!</definedName>
    <definedName name="VDA_25_2_4" localSheetId="9">#REF!</definedName>
    <definedName name="VDA_25_2_4" localSheetId="6">#REF!</definedName>
    <definedName name="VDA_25_2_4" localSheetId="3">#REF!</definedName>
    <definedName name="VDA_25_2_4" localSheetId="7">#REF!</definedName>
    <definedName name="VDA_25_2_4" localSheetId="4">#REF!</definedName>
    <definedName name="VDA_25_2_4" localSheetId="5">#REF!</definedName>
    <definedName name="VDA_25_2_4" localSheetId="2">#REF!</definedName>
    <definedName name="VDA_25_2_4">#REF!</definedName>
    <definedName name="VDA_25_2_5" localSheetId="11">#REF!</definedName>
    <definedName name="VDA_25_2_5" localSheetId="9">#REF!</definedName>
    <definedName name="VDA_25_2_5" localSheetId="6">#REF!</definedName>
    <definedName name="VDA_25_2_5" localSheetId="3">#REF!</definedName>
    <definedName name="VDA_25_2_5" localSheetId="7">#REF!</definedName>
    <definedName name="VDA_25_2_5" localSheetId="4">#REF!</definedName>
    <definedName name="VDA_25_2_5" localSheetId="5">#REF!</definedName>
    <definedName name="VDA_25_2_5" localSheetId="2">#REF!</definedName>
    <definedName name="VDA_25_2_5">#REF!</definedName>
    <definedName name="VDA_25_2_6" localSheetId="11">#REF!</definedName>
    <definedName name="VDA_25_2_6" localSheetId="9">#REF!</definedName>
    <definedName name="VDA_25_2_6" localSheetId="6">#REF!</definedName>
    <definedName name="VDA_25_2_6" localSheetId="3">#REF!</definedName>
    <definedName name="VDA_25_2_6" localSheetId="7">#REF!</definedName>
    <definedName name="VDA_25_2_6" localSheetId="4">#REF!</definedName>
    <definedName name="VDA_25_2_6" localSheetId="5">#REF!</definedName>
    <definedName name="VDA_25_2_6" localSheetId="2">#REF!</definedName>
    <definedName name="VDA_25_2_6">#REF!</definedName>
    <definedName name="VDA_25_2_7" localSheetId="11">#REF!</definedName>
    <definedName name="VDA_25_2_7" localSheetId="9">#REF!</definedName>
    <definedName name="VDA_25_2_7" localSheetId="6">#REF!</definedName>
    <definedName name="VDA_25_2_7" localSheetId="3">#REF!</definedName>
    <definedName name="VDA_25_2_7" localSheetId="7">#REF!</definedName>
    <definedName name="VDA_25_2_7" localSheetId="4">#REF!</definedName>
    <definedName name="VDA_25_2_7" localSheetId="5">#REF!</definedName>
    <definedName name="VDA_25_2_7" localSheetId="2">#REF!</definedName>
    <definedName name="VDA_25_2_7">#REF!</definedName>
    <definedName name="VDA_25_3_1" localSheetId="11">#REF!</definedName>
    <definedName name="VDA_25_3_1" localSheetId="9">#REF!</definedName>
    <definedName name="VDA_25_3_1" localSheetId="6">#REF!</definedName>
    <definedName name="VDA_25_3_1" localSheetId="3">#REF!</definedName>
    <definedName name="VDA_25_3_1" localSheetId="7">#REF!</definedName>
    <definedName name="VDA_25_3_1" localSheetId="4">#REF!</definedName>
    <definedName name="VDA_25_3_1" localSheetId="5">#REF!</definedName>
    <definedName name="VDA_25_3_1" localSheetId="2">#REF!</definedName>
    <definedName name="VDA_25_3_1">#REF!</definedName>
    <definedName name="VDA_25_3_2" localSheetId="11">#REF!</definedName>
    <definedName name="VDA_25_3_2" localSheetId="9">#REF!</definedName>
    <definedName name="VDA_25_3_2" localSheetId="6">#REF!</definedName>
    <definedName name="VDA_25_3_2" localSheetId="3">#REF!</definedName>
    <definedName name="VDA_25_3_2" localSheetId="7">#REF!</definedName>
    <definedName name="VDA_25_3_2" localSheetId="4">#REF!</definedName>
    <definedName name="VDA_25_3_2" localSheetId="5">#REF!</definedName>
    <definedName name="VDA_25_3_2" localSheetId="2">#REF!</definedName>
    <definedName name="VDA_25_3_2">#REF!</definedName>
    <definedName name="VDA_25_4_1" localSheetId="11">#REF!</definedName>
    <definedName name="VDA_25_4_1" localSheetId="9">#REF!</definedName>
    <definedName name="VDA_25_4_1" localSheetId="6">#REF!</definedName>
    <definedName name="VDA_25_4_1" localSheetId="3">#REF!</definedName>
    <definedName name="VDA_25_4_1" localSheetId="7">#REF!</definedName>
    <definedName name="VDA_25_4_1" localSheetId="4">#REF!</definedName>
    <definedName name="VDA_25_4_1" localSheetId="5">#REF!</definedName>
    <definedName name="VDA_25_4_1" localSheetId="2">#REF!</definedName>
    <definedName name="VDA_25_4_1">#REF!</definedName>
    <definedName name="VDA_25_4_2" localSheetId="11">#REF!</definedName>
    <definedName name="VDA_25_4_2" localSheetId="9">#REF!</definedName>
    <definedName name="VDA_25_4_2" localSheetId="6">#REF!</definedName>
    <definedName name="VDA_25_4_2" localSheetId="3">#REF!</definedName>
    <definedName name="VDA_25_4_2" localSheetId="7">#REF!</definedName>
    <definedName name="VDA_25_4_2" localSheetId="4">#REF!</definedName>
    <definedName name="VDA_25_4_2" localSheetId="5">#REF!</definedName>
    <definedName name="VDA_25_4_2" localSheetId="2">#REF!</definedName>
    <definedName name="VDA_25_4_2">#REF!</definedName>
    <definedName name="VDA_25_4_3" localSheetId="11">#REF!</definedName>
    <definedName name="VDA_25_4_3" localSheetId="9">#REF!</definedName>
    <definedName name="VDA_25_4_3" localSheetId="6">#REF!</definedName>
    <definedName name="VDA_25_4_3" localSheetId="3">#REF!</definedName>
    <definedName name="VDA_25_4_3" localSheetId="7">#REF!</definedName>
    <definedName name="VDA_25_4_3" localSheetId="4">#REF!</definedName>
    <definedName name="VDA_25_4_3" localSheetId="5">#REF!</definedName>
    <definedName name="VDA_25_4_3" localSheetId="2">#REF!</definedName>
    <definedName name="VDA_25_4_3">#REF!</definedName>
    <definedName name="VDA_25_5_1" localSheetId="11">#REF!</definedName>
    <definedName name="VDA_25_5_1" localSheetId="9">#REF!</definedName>
    <definedName name="VDA_25_5_1" localSheetId="6">#REF!</definedName>
    <definedName name="VDA_25_5_1" localSheetId="3">#REF!</definedName>
    <definedName name="VDA_25_5_1" localSheetId="7">#REF!</definedName>
    <definedName name="VDA_25_5_1" localSheetId="4">#REF!</definedName>
    <definedName name="VDA_25_5_1" localSheetId="5">#REF!</definedName>
    <definedName name="VDA_25_5_1" localSheetId="2">#REF!</definedName>
    <definedName name="VDA_25_5_1">#REF!</definedName>
    <definedName name="VDA_25_5_2" localSheetId="11">#REF!</definedName>
    <definedName name="VDA_25_5_2" localSheetId="9">#REF!</definedName>
    <definedName name="VDA_25_5_2" localSheetId="6">#REF!</definedName>
    <definedName name="VDA_25_5_2" localSheetId="3">#REF!</definedName>
    <definedName name="VDA_25_5_2" localSheetId="7">#REF!</definedName>
    <definedName name="VDA_25_5_2" localSheetId="4">#REF!</definedName>
    <definedName name="VDA_25_5_2" localSheetId="5">#REF!</definedName>
    <definedName name="VDA_25_5_2" localSheetId="2">#REF!</definedName>
    <definedName name="VDA_25_5_2">#REF!</definedName>
    <definedName name="VDA_5_1" localSheetId="11">#REF!</definedName>
    <definedName name="VDA_5_1" localSheetId="9">#REF!</definedName>
    <definedName name="VDA_5_1" localSheetId="6">Datenschutz!#REF!</definedName>
    <definedName name="VDA_5_1" localSheetId="3">#REF!</definedName>
    <definedName name="VDA_5_1" localSheetId="4">Informationssicherheit!#REF!</definedName>
    <definedName name="VDA_5_1" localSheetId="5">Prototypenschutz!#REF!</definedName>
    <definedName name="VDA_5_1" localSheetId="2">#REF!</definedName>
    <definedName name="VDA_5_1">#REF!</definedName>
    <definedName name="VDA_6_1" localSheetId="11">#REF!</definedName>
    <definedName name="VDA_6_1" localSheetId="9">#REF!</definedName>
    <definedName name="VDA_6_1" localSheetId="6">Datenschutz!#REF!</definedName>
    <definedName name="VDA_6_1" localSheetId="3">#REF!</definedName>
    <definedName name="VDA_6_1" localSheetId="4">Informationssicherheit!#REF!</definedName>
    <definedName name="VDA_6_1" localSheetId="5">Prototypenschutz!#REF!</definedName>
    <definedName name="VDA_6_1" localSheetId="2">#REF!</definedName>
    <definedName name="VDA_6_1">#REF!</definedName>
    <definedName name="VDA_6_2" localSheetId="11">#REF!</definedName>
    <definedName name="VDA_6_2" localSheetId="9">#REF!</definedName>
    <definedName name="VDA_6_2" localSheetId="6">Datenschutz!#REF!</definedName>
    <definedName name="VDA_6_2" localSheetId="3">#REF!</definedName>
    <definedName name="VDA_6_2" localSheetId="4">Informationssicherheit!#REF!</definedName>
    <definedName name="VDA_6_2" localSheetId="5">Prototypenschutz!#REF!</definedName>
    <definedName name="VDA_6_2" localSheetId="2">#REF!</definedName>
    <definedName name="VDA_6_2">#REF!</definedName>
    <definedName name="VDA_6_3" localSheetId="11">#REF!</definedName>
    <definedName name="VDA_6_3" localSheetId="9">#REF!</definedName>
    <definedName name="VDA_6_3" localSheetId="6">Datenschutz!#REF!</definedName>
    <definedName name="VDA_6_3" localSheetId="3">#REF!</definedName>
    <definedName name="VDA_6_3" localSheetId="4">Informationssicherheit!#REF!</definedName>
    <definedName name="VDA_6_3" localSheetId="5">Prototypenschutz!#REF!</definedName>
    <definedName name="VDA_6_3" localSheetId="2">#REF!</definedName>
    <definedName name="VDA_6_3">#REF!</definedName>
    <definedName name="VDA_6_4" localSheetId="11">#REF!</definedName>
    <definedName name="VDA_6_4" localSheetId="9">#REF!</definedName>
    <definedName name="VDA_6_4" localSheetId="6">Datenschutz!#REF!</definedName>
    <definedName name="VDA_6_4" localSheetId="3">#REF!</definedName>
    <definedName name="VDA_6_4" localSheetId="4">Informationssicherheit!#REF!</definedName>
    <definedName name="VDA_6_4" localSheetId="5">Prototypenschutz!#REF!</definedName>
    <definedName name="VDA_6_4" localSheetId="2">#REF!</definedName>
    <definedName name="VDA_6_4">#REF!</definedName>
    <definedName name="VDA_7_1" localSheetId="11">#REF!</definedName>
    <definedName name="VDA_7_1" localSheetId="9">#REF!</definedName>
    <definedName name="VDA_7_1" localSheetId="6">Datenschutz!#REF!</definedName>
    <definedName name="VDA_7_1" localSheetId="3">#REF!</definedName>
    <definedName name="VDA_7_1" localSheetId="4">Informationssicherheit!#REF!</definedName>
    <definedName name="VDA_7_1" localSheetId="5">Prototypenschutz!#REF!</definedName>
    <definedName name="VDA_7_1" localSheetId="2">#REF!</definedName>
    <definedName name="VDA_7_1">#REF!</definedName>
    <definedName name="VDA_7_2" localSheetId="11">#REF!</definedName>
    <definedName name="VDA_7_2" localSheetId="9">#REF!</definedName>
    <definedName name="VDA_7_2" localSheetId="6">Datenschutz!#REF!</definedName>
    <definedName name="VDA_7_2" localSheetId="3">#REF!</definedName>
    <definedName name="VDA_7_2" localSheetId="4">Informationssicherheit!#REF!</definedName>
    <definedName name="VDA_7_2" localSheetId="5">Prototypenschutz!#REF!</definedName>
    <definedName name="VDA_7_2" localSheetId="2">#REF!</definedName>
    <definedName name="VDA_7_2">#REF!</definedName>
    <definedName name="VDA_8_1" localSheetId="11">#REF!</definedName>
    <definedName name="VDA_8_1" localSheetId="9">#REF!</definedName>
    <definedName name="VDA_8_1" localSheetId="6">Datenschutz!#REF!</definedName>
    <definedName name="VDA_8_1" localSheetId="3">#REF!</definedName>
    <definedName name="VDA_8_1" localSheetId="4">Informationssicherheit!#REF!</definedName>
    <definedName name="VDA_8_1" localSheetId="5">Prototypenschutz!#REF!</definedName>
    <definedName name="VDA_8_1" localSheetId="2">#REF!</definedName>
    <definedName name="VDA_8_1">#REF!</definedName>
    <definedName name="VDA_8_2" localSheetId="11">#REF!</definedName>
    <definedName name="VDA_8_2" localSheetId="9">#REF!</definedName>
    <definedName name="VDA_8_2" localSheetId="6">Datenschutz!#REF!</definedName>
    <definedName name="VDA_8_2" localSheetId="3">#REF!</definedName>
    <definedName name="VDA_8_2" localSheetId="4">Informationssicherheit!#REF!</definedName>
    <definedName name="VDA_8_2" localSheetId="5">Prototypenschutz!#REF!</definedName>
    <definedName name="VDA_8_2" localSheetId="2">#REF!</definedName>
    <definedName name="VDA_8_2">#REF!</definedName>
    <definedName name="VDA_8_3" localSheetId="11">#REF!</definedName>
    <definedName name="VDA_8_3" localSheetId="9">#REF!</definedName>
    <definedName name="VDA_8_3" localSheetId="6">Datenschutz!#REF!</definedName>
    <definedName name="VDA_8_3" localSheetId="3">#REF!</definedName>
    <definedName name="VDA_8_3" localSheetId="4">Informationssicherheit!#REF!</definedName>
    <definedName name="VDA_8_3" localSheetId="5">Prototypenschutz!#REF!</definedName>
    <definedName name="VDA_8_3" localSheetId="2">#REF!</definedName>
    <definedName name="VDA_8_3">#REF!</definedName>
    <definedName name="VDA_8_4" localSheetId="11">#REF!</definedName>
    <definedName name="VDA_8_4" localSheetId="9">#REF!</definedName>
    <definedName name="VDA_8_4" localSheetId="6">Datenschutz!#REF!</definedName>
    <definedName name="VDA_8_4" localSheetId="3">#REF!</definedName>
    <definedName name="VDA_8_4" localSheetId="4">Informationssicherheit!#REF!</definedName>
    <definedName name="VDA_8_4" localSheetId="5">Prototypenschutz!#REF!</definedName>
    <definedName name="VDA_8_4" localSheetId="2">#REF!</definedName>
    <definedName name="VDA_8_4">#REF!</definedName>
    <definedName name="VDA_9_1" localSheetId="11">#REF!</definedName>
    <definedName name="VDA_9_1" localSheetId="9">#REF!</definedName>
    <definedName name="VDA_9_1" localSheetId="6">Datenschutz!#REF!</definedName>
    <definedName name="VDA_9_1" localSheetId="3">#REF!</definedName>
    <definedName name="VDA_9_1" localSheetId="4">Informationssicherheit!#REF!</definedName>
    <definedName name="VDA_9_1" localSheetId="5">Prototypenschutz!#REF!</definedName>
    <definedName name="VDA_9_1" localSheetId="2">#REF!</definedName>
    <definedName name="VDA_9_1">#REF!</definedName>
    <definedName name="VDA_9_2" localSheetId="11">#REF!</definedName>
    <definedName name="VDA_9_2" localSheetId="9">#REF!</definedName>
    <definedName name="VDA_9_2" localSheetId="6">Datenschutz!#REF!</definedName>
    <definedName name="VDA_9_2" localSheetId="3">#REF!</definedName>
    <definedName name="VDA_9_2" localSheetId="4">Informationssicherheit!#REF!</definedName>
    <definedName name="VDA_9_2" localSheetId="5">Prototypenschutz!#REF!</definedName>
    <definedName name="VDA_9_2" localSheetId="2">#REF!</definedName>
    <definedName name="VDA_9_2">#REF!</definedName>
    <definedName name="VDA_9_3" localSheetId="11">#REF!</definedName>
    <definedName name="VDA_9_3" localSheetId="9">#REF!</definedName>
    <definedName name="VDA_9_3" localSheetId="6">Datenschutz!#REF!</definedName>
    <definedName name="VDA_9_3" localSheetId="3">#REF!</definedName>
    <definedName name="VDA_9_3" localSheetId="4">Informationssicherheit!#REF!</definedName>
    <definedName name="VDA_9_3" localSheetId="5">Prototypenschutz!#REF!</definedName>
    <definedName name="VDA_9_3" localSheetId="2">#REF!</definedName>
    <definedName name="VDA_9_3">#REF!</definedName>
    <definedName name="VDA_9_4" localSheetId="11">#REF!</definedName>
    <definedName name="VDA_9_4" localSheetId="9">#REF!</definedName>
    <definedName name="VDA_9_4" localSheetId="6">Datenschutz!#REF!</definedName>
    <definedName name="VDA_9_4" localSheetId="3">#REF!</definedName>
    <definedName name="VDA_9_4" localSheetId="4">Informationssicherheit!#REF!</definedName>
    <definedName name="VDA_9_4" localSheetId="5">Prototypenschutz!#REF!</definedName>
    <definedName name="VDA_9_4" localSheetId="2">#REF!</definedName>
    <definedName name="VDA_9_4">#REF!</definedName>
    <definedName name="VDA_9_5" localSheetId="11">#REF!</definedName>
    <definedName name="VDA_9_5" localSheetId="9">#REF!</definedName>
    <definedName name="VDA_9_5" localSheetId="6">Datenschutz!#REF!</definedName>
    <definedName name="VDA_9_5" localSheetId="3">#REF!</definedName>
    <definedName name="VDA_9_5" localSheetId="4">Informationssicherheit!#REF!</definedName>
    <definedName name="VDA_9_5" localSheetId="5">Prototypenschutz!#REF!</definedName>
    <definedName name="VDA_9_5" localSheetId="2">#REF!</definedName>
    <definedName name="VDA_9_5">#REF!</definedName>
    <definedName name="VDA_9_6" localSheetId="11">#REF!</definedName>
    <definedName name="VDA_9_6" localSheetId="9">#REF!</definedName>
    <definedName name="VDA_9_6" localSheetId="6">Datenschutz!#REF!</definedName>
    <definedName name="VDA_9_6" localSheetId="3">#REF!</definedName>
    <definedName name="VDA_9_6" localSheetId="4">Informationssicherheit!#REF!</definedName>
    <definedName name="VDA_9_6" localSheetId="5">Prototypenschutz!#REF!</definedName>
    <definedName name="VDA_9_6" localSheetId="2">#REF!</definedName>
    <definedName name="VDA_9_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75" l="1"/>
  <c r="C5" i="69"/>
  <c r="C4" i="69"/>
  <c r="C4" i="75"/>
  <c r="C3" i="69"/>
  <c r="C3" i="75"/>
  <c r="A3" i="77"/>
  <c r="H82" i="69"/>
  <c r="H83" i="69"/>
  <c r="G83" i="69" s="1"/>
  <c r="H84" i="69"/>
  <c r="H85" i="69"/>
  <c r="H86" i="69"/>
  <c r="H87" i="69"/>
  <c r="H88" i="69"/>
  <c r="G88" i="69" s="1"/>
  <c r="H90" i="69"/>
  <c r="G90" i="69" s="1"/>
  <c r="H91" i="69"/>
  <c r="G91" i="69" s="1"/>
  <c r="H92" i="69"/>
  <c r="H93" i="69"/>
  <c r="H94" i="69"/>
  <c r="G94" i="69" s="1"/>
  <c r="H95" i="69"/>
  <c r="G95" i="69" s="1"/>
  <c r="H96" i="69"/>
  <c r="H98" i="69"/>
  <c r="G98" i="69" s="1"/>
  <c r="H99" i="69"/>
  <c r="H101" i="69"/>
  <c r="G101" i="69" s="1"/>
  <c r="H102" i="69"/>
  <c r="H103" i="69"/>
  <c r="G103" i="69" s="1"/>
  <c r="H105" i="69"/>
  <c r="H106" i="69"/>
  <c r="G106" i="69" s="1"/>
  <c r="H81" i="69"/>
  <c r="G81" i="69" s="1"/>
  <c r="H18" i="69"/>
  <c r="H19" i="69"/>
  <c r="J19" i="69" s="1"/>
  <c r="H20" i="69"/>
  <c r="N20" i="69" s="1"/>
  <c r="H21" i="69"/>
  <c r="G21" i="69" s="1"/>
  <c r="J21" i="69" s="1"/>
  <c r="H22" i="69"/>
  <c r="H23" i="69"/>
  <c r="H24" i="69"/>
  <c r="H25" i="69"/>
  <c r="G25" i="69" s="1"/>
  <c r="J25" i="69" s="1"/>
  <c r="H26" i="69"/>
  <c r="H27" i="69"/>
  <c r="G27" i="69" s="1"/>
  <c r="H28" i="69"/>
  <c r="H29" i="69"/>
  <c r="G29" i="69" s="1"/>
  <c r="J29" i="69" s="1"/>
  <c r="H30" i="69"/>
  <c r="H31" i="69"/>
  <c r="J31" i="69" s="1"/>
  <c r="H32" i="69"/>
  <c r="H33" i="69"/>
  <c r="H34" i="69"/>
  <c r="G34" i="69" s="1"/>
  <c r="H35" i="69"/>
  <c r="G35" i="69" s="1"/>
  <c r="H36" i="69"/>
  <c r="J36" i="69" s="1"/>
  <c r="H37" i="69"/>
  <c r="J37" i="69" s="1"/>
  <c r="H38" i="69"/>
  <c r="H39" i="69"/>
  <c r="H40" i="69"/>
  <c r="H41" i="69"/>
  <c r="G41" i="69" s="1"/>
  <c r="J41" i="69" s="1"/>
  <c r="H42" i="69"/>
  <c r="J42" i="69" s="1"/>
  <c r="H43" i="69"/>
  <c r="J43" i="69" s="1"/>
  <c r="H44" i="69"/>
  <c r="G44" i="69" s="1"/>
  <c r="H45" i="69"/>
  <c r="G45" i="69" s="1"/>
  <c r="H46" i="69"/>
  <c r="H47" i="69"/>
  <c r="H48" i="69"/>
  <c r="J48" i="69" s="1"/>
  <c r="H49" i="69"/>
  <c r="G49" i="69" s="1"/>
  <c r="H50" i="69"/>
  <c r="J50" i="69" s="1"/>
  <c r="H51" i="69"/>
  <c r="G51" i="69" s="1"/>
  <c r="H52" i="69"/>
  <c r="H53" i="69"/>
  <c r="J53" i="69" s="1"/>
  <c r="H54" i="69"/>
  <c r="H55" i="69"/>
  <c r="H56" i="69"/>
  <c r="J56" i="69" s="1"/>
  <c r="H57" i="69"/>
  <c r="G57" i="69" s="1"/>
  <c r="H58" i="69"/>
  <c r="G58" i="69" s="1"/>
  <c r="H59" i="69"/>
  <c r="G59" i="69" s="1"/>
  <c r="H60" i="69"/>
  <c r="J60" i="69" s="1"/>
  <c r="H61" i="69"/>
  <c r="J61" i="69" s="1"/>
  <c r="H62" i="69"/>
  <c r="H63" i="69"/>
  <c r="H64" i="69"/>
  <c r="J64" i="69" s="1"/>
  <c r="H65" i="69"/>
  <c r="G65" i="69" s="1"/>
  <c r="J65" i="69" s="1"/>
  <c r="H66" i="69"/>
  <c r="J66" i="69" s="1"/>
  <c r="H67" i="69"/>
  <c r="N32" i="69" s="1"/>
  <c r="H68" i="69"/>
  <c r="G68" i="69" s="1"/>
  <c r="H69" i="69"/>
  <c r="H70" i="69"/>
  <c r="G70" i="69" s="1"/>
  <c r="H71" i="69"/>
  <c r="G71" i="69" s="1"/>
  <c r="J71" i="69" s="1"/>
  <c r="H17" i="69"/>
  <c r="G17" i="69" s="1"/>
  <c r="J17" i="69" s="1"/>
  <c r="H74" i="75"/>
  <c r="G74" i="75" s="1"/>
  <c r="H75" i="75"/>
  <c r="H76" i="75"/>
  <c r="H77" i="75"/>
  <c r="H78" i="75"/>
  <c r="H79" i="75"/>
  <c r="H80" i="75"/>
  <c r="H82" i="75"/>
  <c r="H83" i="75"/>
  <c r="G83" i="75" s="1"/>
  <c r="H84" i="75"/>
  <c r="G84" i="75" s="1"/>
  <c r="H85" i="75"/>
  <c r="G85" i="75" s="1"/>
  <c r="H86" i="75"/>
  <c r="G86" i="75" s="1"/>
  <c r="H87" i="75"/>
  <c r="H88" i="75"/>
  <c r="H90" i="75"/>
  <c r="H91" i="75"/>
  <c r="G91" i="75" s="1"/>
  <c r="H93" i="75"/>
  <c r="G93" i="75" s="1"/>
  <c r="H94" i="75"/>
  <c r="G94" i="75" s="1"/>
  <c r="H95" i="75"/>
  <c r="G95" i="75" s="1"/>
  <c r="H97" i="75"/>
  <c r="G97" i="75" s="1"/>
  <c r="H98" i="75"/>
  <c r="H73" i="75"/>
  <c r="H24" i="75"/>
  <c r="G24" i="75" s="1"/>
  <c r="J24" i="75" s="1"/>
  <c r="H25" i="75"/>
  <c r="H26" i="75"/>
  <c r="G26" i="75" s="1"/>
  <c r="J26" i="75" s="1"/>
  <c r="H27" i="75"/>
  <c r="G27" i="75" s="1"/>
  <c r="H28" i="75"/>
  <c r="G28" i="75" s="1"/>
  <c r="H29" i="75"/>
  <c r="G29" i="75" s="1"/>
  <c r="H30" i="75"/>
  <c r="G30" i="75" s="1"/>
  <c r="H31" i="75"/>
  <c r="N38" i="75" s="1"/>
  <c r="H32" i="75"/>
  <c r="H33" i="75"/>
  <c r="H34" i="75"/>
  <c r="G34" i="75" s="1"/>
  <c r="H35" i="75"/>
  <c r="H36" i="75"/>
  <c r="G36" i="75" s="1"/>
  <c r="H37" i="75"/>
  <c r="G37" i="75" s="1"/>
  <c r="H38" i="75"/>
  <c r="G38" i="75" s="1"/>
  <c r="H39" i="75"/>
  <c r="G39" i="75" s="1"/>
  <c r="H40" i="75"/>
  <c r="G40" i="75" s="1"/>
  <c r="J40" i="75" s="1"/>
  <c r="H41" i="75"/>
  <c r="G41" i="75" s="1"/>
  <c r="H42" i="75"/>
  <c r="G42" i="75" s="1"/>
  <c r="H43" i="75"/>
  <c r="G43" i="75" s="1"/>
  <c r="H44" i="75"/>
  <c r="H45" i="75"/>
  <c r="G45" i="75" s="1"/>
  <c r="H46" i="75"/>
  <c r="G46" i="75" s="1"/>
  <c r="H47" i="75"/>
  <c r="H48" i="75"/>
  <c r="G48" i="75" s="1"/>
  <c r="H49" i="75"/>
  <c r="G49" i="75" s="1"/>
  <c r="H50" i="75"/>
  <c r="G50" i="75" s="1"/>
  <c r="H51" i="75"/>
  <c r="G51" i="75" s="1"/>
  <c r="H52" i="75"/>
  <c r="G52" i="75" s="1"/>
  <c r="H53" i="75"/>
  <c r="H54" i="75"/>
  <c r="G54" i="75" s="1"/>
  <c r="H55" i="75"/>
  <c r="G55" i="75" s="1"/>
  <c r="M41" i="75" s="1"/>
  <c r="H56" i="75"/>
  <c r="H57" i="75"/>
  <c r="G57" i="75" s="1"/>
  <c r="H58" i="75"/>
  <c r="G58" i="75" s="1"/>
  <c r="H59" i="75"/>
  <c r="H60" i="75"/>
  <c r="H61" i="75"/>
  <c r="G61" i="75" s="1"/>
  <c r="H62" i="75"/>
  <c r="G62" i="75" s="1"/>
  <c r="H63" i="75"/>
  <c r="G63" i="75" s="1"/>
  <c r="M48" i="75" s="1"/>
  <c r="H23" i="75"/>
  <c r="G23" i="75" s="1"/>
  <c r="J23" i="75" s="1"/>
  <c r="G24" i="69"/>
  <c r="J24" i="69" s="1"/>
  <c r="C62" i="75"/>
  <c r="C46" i="75"/>
  <c r="C39" i="75"/>
  <c r="A24" i="56"/>
  <c r="A36" i="56"/>
  <c r="A59" i="56"/>
  <c r="A56" i="56"/>
  <c r="A51" i="56"/>
  <c r="A43" i="56"/>
  <c r="A40" i="56"/>
  <c r="A39" i="56"/>
  <c r="A37" i="56"/>
  <c r="A33" i="56"/>
  <c r="A32" i="56"/>
  <c r="A27" i="56"/>
  <c r="A22" i="56"/>
  <c r="A20" i="56"/>
  <c r="A17" i="56"/>
  <c r="A15" i="56"/>
  <c r="A11" i="56"/>
  <c r="A6" i="56"/>
  <c r="A4" i="56"/>
  <c r="A3" i="56"/>
  <c r="A18" i="56"/>
  <c r="A142" i="56"/>
  <c r="A19" i="56"/>
  <c r="A141" i="56"/>
  <c r="A61" i="56"/>
  <c r="A140" i="56"/>
  <c r="A60" i="56"/>
  <c r="A139" i="56"/>
  <c r="A138" i="56"/>
  <c r="A29" i="56"/>
  <c r="A137" i="56"/>
  <c r="A136" i="56"/>
  <c r="A135" i="56"/>
  <c r="A134" i="56"/>
  <c r="A21" i="56"/>
  <c r="A133" i="56"/>
  <c r="A132" i="56"/>
  <c r="A131" i="56"/>
  <c r="A130" i="56"/>
  <c r="A57" i="56"/>
  <c r="A129" i="56"/>
  <c r="A128" i="56"/>
  <c r="A14" i="56"/>
  <c r="A127" i="56"/>
  <c r="A126" i="56"/>
  <c r="A125" i="56"/>
  <c r="A124" i="56"/>
  <c r="A123" i="56"/>
  <c r="A52" i="56"/>
  <c r="A122" i="56"/>
  <c r="A121" i="56"/>
  <c r="A58" i="56"/>
  <c r="A120" i="56"/>
  <c r="A42" i="56"/>
  <c r="A119" i="56"/>
  <c r="A118" i="56"/>
  <c r="A117" i="56"/>
  <c r="A53" i="56"/>
  <c r="A116" i="56"/>
  <c r="A50" i="56"/>
  <c r="A115" i="56"/>
  <c r="A114" i="56"/>
  <c r="A113" i="56"/>
  <c r="A112" i="56"/>
  <c r="A49" i="56"/>
  <c r="A111" i="56"/>
  <c r="A48" i="56"/>
  <c r="A110" i="56"/>
  <c r="A109" i="56"/>
  <c r="A108" i="56"/>
  <c r="A47" i="56"/>
  <c r="A107" i="56"/>
  <c r="A106" i="56"/>
  <c r="A105" i="56"/>
  <c r="A46" i="56"/>
  <c r="A104" i="56"/>
  <c r="A45" i="56"/>
  <c r="A103" i="56"/>
  <c r="A44" i="56"/>
  <c r="A102" i="56"/>
  <c r="A101" i="56"/>
  <c r="A30" i="56"/>
  <c r="A100" i="56"/>
  <c r="A99" i="56"/>
  <c r="A98" i="56"/>
  <c r="A97" i="56"/>
  <c r="A96" i="56"/>
  <c r="A28" i="56"/>
  <c r="A95" i="56"/>
  <c r="A94" i="56"/>
  <c r="A41" i="56"/>
  <c r="A93" i="56"/>
  <c r="A92" i="56"/>
  <c r="A55" i="56"/>
  <c r="A91" i="56"/>
  <c r="A38" i="56"/>
  <c r="A90" i="56"/>
  <c r="A89" i="56"/>
  <c r="A88" i="56"/>
  <c r="A87" i="56"/>
  <c r="A86" i="56"/>
  <c r="A34" i="56"/>
  <c r="A85" i="56"/>
  <c r="A35" i="56"/>
  <c r="A84" i="56"/>
  <c r="A83" i="56"/>
  <c r="A54" i="56"/>
  <c r="A82" i="56"/>
  <c r="A81" i="56"/>
  <c r="A80" i="56"/>
  <c r="A13" i="56"/>
  <c r="A79" i="56"/>
  <c r="A12" i="56"/>
  <c r="A78" i="56"/>
  <c r="A77" i="56"/>
  <c r="A25" i="56"/>
  <c r="A76" i="56"/>
  <c r="A23" i="56"/>
  <c r="A75" i="56"/>
  <c r="A74" i="56"/>
  <c r="A10" i="56"/>
  <c r="A73" i="56"/>
  <c r="A26" i="56"/>
  <c r="A31" i="56"/>
  <c r="A72" i="56"/>
  <c r="A9" i="56"/>
  <c r="A71" i="56"/>
  <c r="A8" i="56"/>
  <c r="A70" i="56"/>
  <c r="A69" i="56"/>
  <c r="A5" i="56"/>
  <c r="A68" i="56"/>
  <c r="A67" i="56"/>
  <c r="A66" i="56"/>
  <c r="A65" i="56"/>
  <c r="A16" i="56"/>
  <c r="A64" i="56"/>
  <c r="A7" i="56"/>
  <c r="A63" i="56"/>
  <c r="A62" i="56"/>
  <c r="C24" i="75"/>
  <c r="C25" i="75"/>
  <c r="C26" i="75"/>
  <c r="C27" i="75"/>
  <c r="C28" i="75"/>
  <c r="C29" i="75"/>
  <c r="C30" i="75"/>
  <c r="C31" i="75"/>
  <c r="C32" i="75"/>
  <c r="C33" i="75"/>
  <c r="C34" i="75"/>
  <c r="C35" i="75"/>
  <c r="C36" i="75"/>
  <c r="C37" i="75"/>
  <c r="C38" i="75"/>
  <c r="C40" i="75"/>
  <c r="C41" i="75"/>
  <c r="C42" i="75"/>
  <c r="C43" i="75"/>
  <c r="C44" i="75"/>
  <c r="C45" i="75"/>
  <c r="C47" i="75"/>
  <c r="C48" i="75"/>
  <c r="C49" i="75"/>
  <c r="C50" i="75"/>
  <c r="C51" i="75"/>
  <c r="C52" i="75"/>
  <c r="C53" i="75"/>
  <c r="C54" i="75"/>
  <c r="C55" i="75"/>
  <c r="C56" i="75"/>
  <c r="C57" i="75"/>
  <c r="C58" i="75"/>
  <c r="C59" i="75"/>
  <c r="C60" i="75"/>
  <c r="C61" i="75"/>
  <c r="C63" i="75"/>
  <c r="C23" i="75"/>
  <c r="A4" i="76"/>
  <c r="A5" i="76"/>
  <c r="A6" i="76"/>
  <c r="A7" i="76"/>
  <c r="A8" i="76"/>
  <c r="A9" i="76"/>
  <c r="A10" i="76"/>
  <c r="A11" i="76"/>
  <c r="A12" i="76"/>
  <c r="A13" i="76"/>
  <c r="A14" i="76"/>
  <c r="A15" i="76"/>
  <c r="A16" i="76"/>
  <c r="A17" i="76"/>
  <c r="A18" i="76"/>
  <c r="A19" i="76"/>
  <c r="A20" i="76"/>
  <c r="A21" i="76"/>
  <c r="A22" i="76"/>
  <c r="A23" i="76"/>
  <c r="A24" i="76"/>
  <c r="A25" i="76"/>
  <c r="A26" i="76"/>
  <c r="A27" i="76"/>
  <c r="A28" i="76"/>
  <c r="A29" i="76"/>
  <c r="A30" i="76"/>
  <c r="A3" i="76"/>
  <c r="A1" i="77"/>
  <c r="A4" i="77"/>
  <c r="A5" i="77"/>
  <c r="A6" i="77"/>
  <c r="A7" i="77"/>
  <c r="B1" i="77"/>
  <c r="B1" i="76"/>
  <c r="A1" i="76"/>
  <c r="J96" i="75"/>
  <c r="J92" i="75"/>
  <c r="G90" i="75"/>
  <c r="J90" i="75"/>
  <c r="J89" i="75"/>
  <c r="G88" i="75"/>
  <c r="J88" i="75"/>
  <c r="J81" i="75"/>
  <c r="G80" i="75"/>
  <c r="J80" i="75" s="1"/>
  <c r="G79" i="75"/>
  <c r="J79" i="75"/>
  <c r="G78" i="75"/>
  <c r="J78" i="75" s="1"/>
  <c r="G32" i="75"/>
  <c r="J32" i="75" s="1"/>
  <c r="J95" i="75"/>
  <c r="G22" i="69"/>
  <c r="J22" i="69" s="1"/>
  <c r="G23" i="69"/>
  <c r="J23" i="69" s="1"/>
  <c r="G30" i="69"/>
  <c r="J30" i="69" s="1"/>
  <c r="G31" i="69"/>
  <c r="G32" i="69"/>
  <c r="G37" i="69"/>
  <c r="G38" i="69"/>
  <c r="J38" i="69" s="1"/>
  <c r="G39" i="69"/>
  <c r="J39" i="69" s="1"/>
  <c r="G40" i="69"/>
  <c r="M25" i="69" s="1"/>
  <c r="J45" i="69"/>
  <c r="G46" i="69"/>
  <c r="J46" i="69" s="1"/>
  <c r="G47" i="69"/>
  <c r="J47" i="69" s="1"/>
  <c r="G54" i="69"/>
  <c r="J54" i="69" s="1"/>
  <c r="G55" i="69"/>
  <c r="J55" i="69" s="1"/>
  <c r="G62" i="69"/>
  <c r="G63" i="69"/>
  <c r="J63" i="69" s="1"/>
  <c r="G105" i="69"/>
  <c r="J104" i="69"/>
  <c r="J100" i="69"/>
  <c r="J97" i="69"/>
  <c r="J89" i="69"/>
  <c r="G87" i="69"/>
  <c r="G85" i="69"/>
  <c r="J85" i="69" s="1"/>
  <c r="G84" i="69"/>
  <c r="J84" i="69" s="1"/>
  <c r="J105" i="69"/>
  <c r="G93" i="69"/>
  <c r="J93" i="69" s="1"/>
  <c r="G96" i="69"/>
  <c r="J96" i="69"/>
  <c r="G102" i="69"/>
  <c r="J102" i="69" s="1"/>
  <c r="N25" i="69"/>
  <c r="J69" i="69" l="1"/>
  <c r="N40" i="75"/>
  <c r="J32" i="69"/>
  <c r="J40" i="69"/>
  <c r="J62" i="69"/>
  <c r="J98" i="75"/>
  <c r="G98" i="75"/>
  <c r="J97" i="75"/>
  <c r="J103" i="69"/>
  <c r="J93" i="75"/>
  <c r="J101" i="69"/>
  <c r="J99" i="69"/>
  <c r="G87" i="75"/>
  <c r="J87" i="75" s="1"/>
  <c r="J86" i="75"/>
  <c r="J94" i="69"/>
  <c r="J92" i="69"/>
  <c r="G92" i="69"/>
  <c r="J83" i="75"/>
  <c r="J82" i="75"/>
  <c r="J87" i="69"/>
  <c r="G76" i="75"/>
  <c r="J76" i="75" s="1"/>
  <c r="J83" i="69"/>
  <c r="J82" i="69"/>
  <c r="G73" i="75"/>
  <c r="J73" i="75" s="1"/>
  <c r="J81" i="69"/>
  <c r="J63" i="75"/>
  <c r="G47" i="75"/>
  <c r="J47" i="75" s="1"/>
  <c r="G31" i="75"/>
  <c r="J31" i="75" s="1"/>
  <c r="N45" i="75"/>
  <c r="J70" i="69"/>
  <c r="J55" i="75"/>
  <c r="J48" i="75"/>
  <c r="J39" i="75"/>
  <c r="G53" i="69"/>
  <c r="J41" i="75"/>
  <c r="J42" i="75"/>
  <c r="G61" i="69"/>
  <c r="N35" i="75"/>
  <c r="N21" i="69"/>
  <c r="J34" i="75"/>
  <c r="J58" i="75"/>
  <c r="J27" i="69"/>
  <c r="N23" i="69"/>
  <c r="J57" i="69"/>
  <c r="J49" i="69"/>
  <c r="J50" i="75"/>
  <c r="G43" i="69"/>
  <c r="G33" i="69"/>
  <c r="J33" i="69" s="1"/>
  <c r="G60" i="75"/>
  <c r="J60" i="75" s="1"/>
  <c r="G56" i="69"/>
  <c r="M28" i="69" s="1"/>
  <c r="G48" i="69"/>
  <c r="N27" i="75"/>
  <c r="N30" i="69"/>
  <c r="G56" i="75"/>
  <c r="J56" i="75" s="1"/>
  <c r="G44" i="75"/>
  <c r="M31" i="75" s="1"/>
  <c r="N39" i="75"/>
  <c r="G64" i="69"/>
  <c r="M30" i="69" s="1"/>
  <c r="J54" i="75"/>
  <c r="G26" i="69"/>
  <c r="J26" i="69" s="1"/>
  <c r="J34" i="69"/>
  <c r="G59" i="75"/>
  <c r="J59" i="75" s="1"/>
  <c r="J43" i="75"/>
  <c r="J51" i="69"/>
  <c r="G19" i="69"/>
  <c r="J28" i="75"/>
  <c r="J59" i="69"/>
  <c r="J35" i="69"/>
  <c r="J36" i="75"/>
  <c r="J52" i="75"/>
  <c r="G67" i="69"/>
  <c r="M32" i="69" s="1"/>
  <c r="G66" i="69"/>
  <c r="M31" i="69" s="1"/>
  <c r="N31" i="69"/>
  <c r="J30" i="75"/>
  <c r="N22" i="69"/>
  <c r="G69" i="69"/>
  <c r="M33" i="69" s="1"/>
  <c r="J38" i="75"/>
  <c r="N47" i="75"/>
  <c r="N31" i="75"/>
  <c r="N49" i="75"/>
  <c r="N42" i="75"/>
  <c r="G42" i="69"/>
  <c r="J51" i="75"/>
  <c r="N36" i="75"/>
  <c r="G35" i="75"/>
  <c r="J35" i="75" s="1"/>
  <c r="J27" i="75"/>
  <c r="N28" i="69"/>
  <c r="G50" i="69"/>
  <c r="J58" i="69"/>
  <c r="N33" i="69"/>
  <c r="G20" i="69"/>
  <c r="M20" i="69" s="1"/>
  <c r="G52" i="69"/>
  <c r="J52" i="69" s="1"/>
  <c r="J57" i="75"/>
  <c r="G33" i="75"/>
  <c r="J33" i="75" s="1"/>
  <c r="H64" i="75"/>
  <c r="N29" i="69"/>
  <c r="J68" i="69"/>
  <c r="J44" i="69"/>
  <c r="N30" i="75"/>
  <c r="N27" i="69"/>
  <c r="G28" i="69"/>
  <c r="J28" i="69" s="1"/>
  <c r="G25" i="75"/>
  <c r="J25" i="75" s="1"/>
  <c r="N46" i="75"/>
  <c r="N43" i="75"/>
  <c r="G53" i="75"/>
  <c r="J53" i="75" s="1"/>
  <c r="J37" i="75"/>
  <c r="N26" i="75"/>
  <c r="G60" i="69"/>
  <c r="G36" i="69"/>
  <c r="J49" i="75"/>
  <c r="N28" i="75"/>
  <c r="N24" i="69"/>
  <c r="J29" i="75"/>
  <c r="J45" i="75"/>
  <c r="J61" i="75"/>
  <c r="J90" i="69"/>
  <c r="G82" i="69"/>
  <c r="J94" i="75"/>
  <c r="N54" i="75"/>
  <c r="G77" i="75"/>
  <c r="J77" i="75" s="1"/>
  <c r="N53" i="75"/>
  <c r="J84" i="75"/>
  <c r="G99" i="69"/>
  <c r="J74" i="75"/>
  <c r="J85" i="75"/>
  <c r="J91" i="69"/>
  <c r="N50" i="75"/>
  <c r="J98" i="69"/>
  <c r="J88" i="69"/>
  <c r="G75" i="75"/>
  <c r="J75" i="75" s="1"/>
  <c r="N34" i="69"/>
  <c r="J86" i="69"/>
  <c r="G86" i="69"/>
  <c r="G82" i="75"/>
  <c r="J91" i="75"/>
  <c r="N52" i="75"/>
  <c r="H107" i="69"/>
  <c r="J106" i="69"/>
  <c r="N51" i="75"/>
  <c r="J95" i="69"/>
  <c r="H99" i="75"/>
  <c r="N32" i="75"/>
  <c r="J46" i="75"/>
  <c r="M21" i="69"/>
  <c r="J62" i="75"/>
  <c r="N44" i="75"/>
  <c r="N26" i="69"/>
  <c r="N41" i="75"/>
  <c r="N25" i="75"/>
  <c r="M23" i="69"/>
  <c r="H72" i="69"/>
  <c r="H101" i="75"/>
  <c r="N19" i="69"/>
  <c r="N29" i="75"/>
  <c r="N37" i="75"/>
  <c r="G18" i="69"/>
  <c r="J18" i="69" s="1"/>
  <c r="H109" i="69"/>
  <c r="N48" i="75"/>
  <c r="J44" i="75" l="1"/>
  <c r="J101" i="75" s="1"/>
  <c r="D6" i="75" s="1"/>
  <c r="M29" i="69"/>
  <c r="M24" i="69"/>
  <c r="M22" i="69"/>
  <c r="J67" i="69"/>
  <c r="M26" i="69"/>
  <c r="M27" i="69"/>
  <c r="J20" i="69"/>
  <c r="G64" i="75"/>
  <c r="G20" i="75" s="1"/>
  <c r="G99" i="75"/>
  <c r="G69" i="75" s="1"/>
  <c r="G107" i="69"/>
  <c r="G77" i="69" s="1"/>
  <c r="J99" i="75"/>
  <c r="D69" i="75" s="1"/>
  <c r="J107" i="69"/>
  <c r="D77" i="69" s="1"/>
  <c r="G101" i="75"/>
  <c r="G6" i="75" s="1"/>
  <c r="M50" i="75"/>
  <c r="O52" i="75"/>
  <c r="M32" i="75"/>
  <c r="O32" i="75" s="1"/>
  <c r="O51" i="75"/>
  <c r="M53" i="75"/>
  <c r="O50" i="75"/>
  <c r="M52" i="75"/>
  <c r="O54" i="75"/>
  <c r="M54" i="75"/>
  <c r="M51" i="75"/>
  <c r="O53" i="75"/>
  <c r="O34" i="69"/>
  <c r="M34" i="69"/>
  <c r="G72" i="69"/>
  <c r="G14" i="69" s="1"/>
  <c r="M19" i="69"/>
  <c r="G109" i="69"/>
  <c r="G6" i="69" s="1"/>
  <c r="J64" i="75" l="1"/>
  <c r="D20" i="75" s="1"/>
  <c r="J72" i="69"/>
  <c r="D14" i="69" s="1"/>
  <c r="J109" i="69"/>
  <c r="D6" i="69" s="1"/>
</calcChain>
</file>

<file path=xl/sharedStrings.xml><?xml version="1.0" encoding="utf-8"?>
<sst xmlns="http://schemas.openxmlformats.org/spreadsheetml/2006/main" count="2172" uniqueCount="1454">
  <si>
    <t>Information Security Assessment</t>
  </si>
  <si>
    <t>Firma:</t>
  </si>
  <si>
    <t>D&amp;B D-U-N-S®  Nr.</t>
  </si>
  <si>
    <t>Telefon-Nr.:</t>
  </si>
  <si>
    <t>Unterschrift:</t>
  </si>
  <si>
    <t>Datum:</t>
  </si>
  <si>
    <t>Ergebnis mit Kürzung auf Zielreifegrad:</t>
  </si>
  <si>
    <t>Maximal erreichbar:</t>
  </si>
  <si>
    <t>Ergebnis je Kapitel (ohne Kürzung):</t>
  </si>
  <si>
    <t>Information Security Assessment
Ergebnisse</t>
  </si>
  <si>
    <t>Details:</t>
  </si>
  <si>
    <t>Nr.</t>
  </si>
  <si>
    <t>Thema</t>
  </si>
  <si>
    <t>Ziel- Reifegrad</t>
  </si>
  <si>
    <t>Ergebnis</t>
  </si>
  <si>
    <t>Ergebnis gekürzt</t>
  </si>
  <si>
    <t>Taget Lev. Je Kapitel</t>
  </si>
  <si>
    <t>Wert je Kapitel</t>
  </si>
  <si>
    <t xml:space="preserve">01.1 </t>
  </si>
  <si>
    <t>Freigabe eines Informationssicherheitsmanagementsystems (ISMS)</t>
  </si>
  <si>
    <t xml:space="preserve">01.2 </t>
  </si>
  <si>
    <t>IS-Risikomanagement</t>
  </si>
  <si>
    <t xml:space="preserve">01.3 </t>
  </si>
  <si>
    <t>Wirksamkeit des ISMS</t>
  </si>
  <si>
    <t>1 ISMS</t>
  </si>
  <si>
    <t xml:space="preserve">05.1 </t>
  </si>
  <si>
    <t>Informationssicherheitsrichtlinie</t>
  </si>
  <si>
    <t>5 Information Security Policies</t>
  </si>
  <si>
    <t xml:space="preserve">06.1 </t>
  </si>
  <si>
    <t>Zuweisung der Verantwortung für Informationssicherheit</t>
  </si>
  <si>
    <t>6 Organization of Information Security</t>
  </si>
  <si>
    <t xml:space="preserve">06.2 </t>
  </si>
  <si>
    <t>Informationssicherheit in Projekten</t>
  </si>
  <si>
    <t>7 Human Resources Security</t>
  </si>
  <si>
    <t xml:space="preserve">06.3 </t>
  </si>
  <si>
    <t>Mobile Endgeräte</t>
  </si>
  <si>
    <t>8 Asset Management</t>
  </si>
  <si>
    <t xml:space="preserve">06.4 </t>
  </si>
  <si>
    <t>Rollen und Verantwortlichkeiten bei externen IT-Diensteanbietern</t>
  </si>
  <si>
    <t>9 Access Control</t>
  </si>
  <si>
    <t xml:space="preserve">07.1 </t>
  </si>
  <si>
    <t>Vertragliche Verpflichtung zur Informationssicherheit 
der Mitarbeiter</t>
  </si>
  <si>
    <t>10 Cryptography</t>
  </si>
  <si>
    <t xml:space="preserve">07.2 </t>
  </si>
  <si>
    <t>Sensibilisierung und Schulung der Mitarbeiter</t>
  </si>
  <si>
    <t>11 Physical and Environmental Security</t>
  </si>
  <si>
    <t xml:space="preserve">08.1 </t>
  </si>
  <si>
    <t>Inventarverzeichnis</t>
  </si>
  <si>
    <t>12 Operations Security</t>
  </si>
  <si>
    <t xml:space="preserve">08.2 </t>
  </si>
  <si>
    <t>Klassifizierung von Informationen</t>
  </si>
  <si>
    <t>13 Communications Security</t>
  </si>
  <si>
    <t xml:space="preserve">08.3 </t>
  </si>
  <si>
    <t>Speicherung von Informationen auf mobilen Datenträgern</t>
  </si>
  <si>
    <t>14 System acquisition, development and maintenance</t>
  </si>
  <si>
    <t xml:space="preserve">08.4 </t>
  </si>
  <si>
    <t>Entfernen von extern gespeicherten Information-Assets</t>
  </si>
  <si>
    <t>15 Supplier Relationships</t>
  </si>
  <si>
    <t xml:space="preserve">09.1 </t>
  </si>
  <si>
    <t>Zugang zu Netzwerken und Netzwerkdiensten</t>
  </si>
  <si>
    <t>16 Information Security Incident Management</t>
  </si>
  <si>
    <t xml:space="preserve">09.2 </t>
  </si>
  <si>
    <t>Benutzerregistrierung</t>
  </si>
  <si>
    <t>17 Information Security Aspects of Business Continuity Management</t>
  </si>
  <si>
    <t xml:space="preserve">09.3 </t>
  </si>
  <si>
    <t>Privilegierte Benutzerkonten</t>
  </si>
  <si>
    <t>18 Compliance</t>
  </si>
  <si>
    <t xml:space="preserve">09.4 </t>
  </si>
  <si>
    <t>Vertraulichkeit von Authentifizierungsinformationen</t>
  </si>
  <si>
    <t xml:space="preserve">09.5 </t>
  </si>
  <si>
    <t>Zugriff auf Informationen und Applikationen</t>
  </si>
  <si>
    <t xml:space="preserve">09.6 </t>
  </si>
  <si>
    <t>Trennung von Informationen in gemeinsam genutzten Umgebungen</t>
  </si>
  <si>
    <t xml:space="preserve">10.1 </t>
  </si>
  <si>
    <t>Verschlüsselung</t>
  </si>
  <si>
    <t xml:space="preserve">11.1 </t>
  </si>
  <si>
    <t>Sicherheitszonen</t>
  </si>
  <si>
    <t xml:space="preserve">11.2 </t>
  </si>
  <si>
    <t>Schutz vor äußeren Einflüssen und externen Bedrohungen</t>
  </si>
  <si>
    <t xml:space="preserve">11.3 </t>
  </si>
  <si>
    <t>Schutzmaßnahmen im Anlieferungs- und Versandbereich</t>
  </si>
  <si>
    <t xml:space="preserve">11.4 </t>
  </si>
  <si>
    <t>Verwendung von Betriebsmitteln</t>
  </si>
  <si>
    <t xml:space="preserve">12.1 </t>
  </si>
  <si>
    <t>Änderungsmanagement (Change Management)</t>
  </si>
  <si>
    <t xml:space="preserve">12.2 </t>
  </si>
  <si>
    <t>Trennung der Entwicklungs-, Test- und Produktivumgebung</t>
  </si>
  <si>
    <t xml:space="preserve">12.3 </t>
  </si>
  <si>
    <t>Schutz vor Schadsoftware</t>
  </si>
  <si>
    <t xml:space="preserve">12.4 </t>
  </si>
  <si>
    <t>Informationssicherung (Backup)</t>
  </si>
  <si>
    <t xml:space="preserve">12.5 </t>
  </si>
  <si>
    <t>Event-Logging</t>
  </si>
  <si>
    <t xml:space="preserve">12.6 </t>
  </si>
  <si>
    <t>Protokollierung Administrationstätigkeiten</t>
  </si>
  <si>
    <t xml:space="preserve">12.7 </t>
  </si>
  <si>
    <t>Verfolgung von Schwachstellen (Patch Management)</t>
  </si>
  <si>
    <t xml:space="preserve">12.8 </t>
  </si>
  <si>
    <t>Überprüfung von Informationssystemen</t>
  </si>
  <si>
    <t xml:space="preserve">12.9 </t>
  </si>
  <si>
    <t>Berücksichtigung kritischer administrativer Funktionen von Cloud-Diensten</t>
  </si>
  <si>
    <t xml:space="preserve">13.1 </t>
  </si>
  <si>
    <t>Verwaltung der Netzwerke</t>
  </si>
  <si>
    <t xml:space="preserve">13.2 </t>
  </si>
  <si>
    <t>Sicherheitsanforderungen an Netzwerke/-dienste</t>
  </si>
  <si>
    <t xml:space="preserve">13.3 </t>
  </si>
  <si>
    <t>Trennung von Netzwerken (Netzwerk-Segmentierung)</t>
  </si>
  <si>
    <t xml:space="preserve">13.4 </t>
  </si>
  <si>
    <t>Elektronischer Austausch von Informationen</t>
  </si>
  <si>
    <t xml:space="preserve">13.5 </t>
  </si>
  <si>
    <t>Geheimhaltungsvereinbarungen beim Informationsaustausch mit Dritten</t>
  </si>
  <si>
    <t xml:space="preserve">14.1 </t>
  </si>
  <si>
    <t>Anforderungen an die Beschaffung von Informationssystemen</t>
  </si>
  <si>
    <t xml:space="preserve">14.2 </t>
  </si>
  <si>
    <t>Sicherheit im Software-Entwicklungsprozess</t>
  </si>
  <si>
    <t xml:space="preserve">14.3 </t>
  </si>
  <si>
    <t>Management von Testdaten</t>
  </si>
  <si>
    <t xml:space="preserve">14.4 </t>
  </si>
  <si>
    <t>Freigabe von externen IT-Diensten</t>
  </si>
  <si>
    <t xml:space="preserve">15.1 </t>
  </si>
  <si>
    <t>Risikomanagement bei der Zusammenarbeit mit Lieferanten</t>
  </si>
  <si>
    <t xml:space="preserve">15.2 </t>
  </si>
  <si>
    <t>Überprüfung der von Lieferanten erbrachten Leistungen</t>
  </si>
  <si>
    <t xml:space="preserve">16.1 </t>
  </si>
  <si>
    <t>Berichtswesen für Vorfälle in der Informationssicherheit (Incident Management)</t>
  </si>
  <si>
    <t xml:space="preserve">16.2 </t>
  </si>
  <si>
    <t>Bearbeitung von Informationssicherheitsvorfällen</t>
  </si>
  <si>
    <t xml:space="preserve">17.1 </t>
  </si>
  <si>
    <t>Aspekte der Informationssicherheit für das Business Continuity Management (BCM)</t>
  </si>
  <si>
    <t xml:space="preserve">18.1 </t>
  </si>
  <si>
    <t>Gesetzliche und vertragliche Bestimmungen</t>
  </si>
  <si>
    <t xml:space="preserve">18.2 </t>
  </si>
  <si>
    <t>Vertraulichkeit und Schutz von personenbezogenen Daten</t>
  </si>
  <si>
    <t xml:space="preserve">18.3 </t>
  </si>
  <si>
    <t>Prüfung des ISMS durch unabhängige Instanzen</t>
  </si>
  <si>
    <t xml:space="preserve">18.4 </t>
  </si>
  <si>
    <t>Wirksamkeitsprüfung</t>
  </si>
  <si>
    <t>Methode:</t>
  </si>
  <si>
    <t>- basierend auf ISO 27001 Controls</t>
  </si>
  <si>
    <t>- bewertet nach SPICE ISO 15504</t>
  </si>
  <si>
    <t>Information Security Assessment
Ergebnisse - Prototypenschutz</t>
  </si>
  <si>
    <t>25.1</t>
  </si>
  <si>
    <t>Physische und umgebungsbezogene Sicherheit</t>
  </si>
  <si>
    <t>25.1.1</t>
  </si>
  <si>
    <t>Sicherheitskonzept</t>
  </si>
  <si>
    <t>25.1.2</t>
  </si>
  <si>
    <t>Perimetersicherung</t>
  </si>
  <si>
    <t>25.1.3</t>
  </si>
  <si>
    <t>Stabilität der Außenhaut</t>
  </si>
  <si>
    <t>25.1.4</t>
  </si>
  <si>
    <t>Sicht- und Einblickschutz</t>
  </si>
  <si>
    <t>25.1.5</t>
  </si>
  <si>
    <t>Schutz vor unbefugtem Betreten und Kontrolle des Zugangs</t>
  </si>
  <si>
    <t>25.1.6</t>
  </si>
  <si>
    <t>Einbruch Überwachung</t>
  </si>
  <si>
    <t>25.1.7</t>
  </si>
  <si>
    <t>Besuchermanagement</t>
  </si>
  <si>
    <t>25.1.8</t>
  </si>
  <si>
    <t>Mandantentrennung</t>
  </si>
  <si>
    <t>25.2</t>
  </si>
  <si>
    <t>Organisatorische Anforderungen</t>
  </si>
  <si>
    <t>25.2.1</t>
  </si>
  <si>
    <t>Geheimhaltungsverpflichtungen</t>
  </si>
  <si>
    <t>25.2.2</t>
  </si>
  <si>
    <t>Unterauftragnehmer</t>
  </si>
  <si>
    <t>25.2.3</t>
  </si>
  <si>
    <t>Sensibilisierung</t>
  </si>
  <si>
    <t>25.2.4</t>
  </si>
  <si>
    <t>Sicherheitseinstufung</t>
  </si>
  <si>
    <t>25.2.5</t>
  </si>
  <si>
    <t>Zutrittsregelung</t>
  </si>
  <si>
    <t>25.2.6</t>
  </si>
  <si>
    <t>Foto- und Filmregelung</t>
  </si>
  <si>
    <t>25.2.7</t>
  </si>
  <si>
    <t>Mobile film- und fotofähige Endgeräte</t>
  </si>
  <si>
    <t>25.3</t>
  </si>
  <si>
    <t>Umgang mit Fahrzeugen, Komponenten und Bauteilen</t>
  </si>
  <si>
    <t>25.3.1</t>
  </si>
  <si>
    <t>Transport</t>
  </si>
  <si>
    <t>25.3.2</t>
  </si>
  <si>
    <t>Abstellen und Lagerung</t>
  </si>
  <si>
    <t>25.4</t>
  </si>
  <si>
    <t>Anforderungen für Erprobungsfahrzeuge</t>
  </si>
  <si>
    <t>25.4.1</t>
  </si>
  <si>
    <t>Tarnung</t>
  </si>
  <si>
    <t>25.4.2</t>
  </si>
  <si>
    <t>Test- und Erprobungsgelände</t>
  </si>
  <si>
    <t>25.4.3</t>
  </si>
  <si>
    <t>Test- und Erprobungsfahrten auf öffentlichen Straßen</t>
  </si>
  <si>
    <t>25.5</t>
  </si>
  <si>
    <t>Anforderungen für Veranstaltungen und Shootings</t>
  </si>
  <si>
    <t>25.5.1</t>
  </si>
  <si>
    <t>Ausstellungen und Veranstaltungen</t>
  </si>
  <si>
    <t>25.5.2</t>
  </si>
  <si>
    <t>Film- und Fotoshootings</t>
  </si>
  <si>
    <t>Ergebnis je Unter-Kapitel (ohne Kürzung):</t>
  </si>
  <si>
    <t>1.1.1</t>
  </si>
  <si>
    <t>1.2.1</t>
  </si>
  <si>
    <t>1.2.2</t>
  </si>
  <si>
    <t>1 IS Policies and Organization</t>
  </si>
  <si>
    <t>1.2.3</t>
  </si>
  <si>
    <t>4 Identity and Access Management</t>
  </si>
  <si>
    <t>1.3.1</t>
  </si>
  <si>
    <t>5 IT Security/Cyber Security</t>
  </si>
  <si>
    <t>1.3.2</t>
  </si>
  <si>
    <t>6 Supplier Relationships</t>
  </si>
  <si>
    <t>1.3.3</t>
  </si>
  <si>
    <t>7 Compliance</t>
  </si>
  <si>
    <t>1.4.1</t>
  </si>
  <si>
    <t>1.5.1</t>
  </si>
  <si>
    <t>1.5.2</t>
  </si>
  <si>
    <t>1.6.1</t>
  </si>
  <si>
    <t>1.1 Information Security Policies</t>
  </si>
  <si>
    <t>2.1.1</t>
  </si>
  <si>
    <t>1.2 Organization of Information Security</t>
  </si>
  <si>
    <t>2.1.2</t>
  </si>
  <si>
    <t>1.3. Asset Management</t>
  </si>
  <si>
    <t>2.1.3</t>
  </si>
  <si>
    <t>1.4. IS Risk Management</t>
  </si>
  <si>
    <t>3.1.1</t>
  </si>
  <si>
    <t>1.5 Assessments</t>
  </si>
  <si>
    <t>3.1.2</t>
  </si>
  <si>
    <t>1.6 Incident Management</t>
  </si>
  <si>
    <t>3.1.3</t>
  </si>
  <si>
    <t>2.1 Human Resources</t>
  </si>
  <si>
    <t>3.1.4</t>
  </si>
  <si>
    <t>4.1.1</t>
  </si>
  <si>
    <t>4.1 Identity Management</t>
  </si>
  <si>
    <t>4.2.1</t>
  </si>
  <si>
    <t>5.1 Cryptography</t>
  </si>
  <si>
    <t>5.1.1</t>
  </si>
  <si>
    <t>5.2 Operations Security</t>
  </si>
  <si>
    <t>5.1.2</t>
  </si>
  <si>
    <t>5.2.1</t>
  </si>
  <si>
    <t>6.1 Supplier Relationships</t>
  </si>
  <si>
    <t>5.2.2</t>
  </si>
  <si>
    <t>7.1 Compliance</t>
  </si>
  <si>
    <t>5.2.3</t>
  </si>
  <si>
    <t>5.2.4</t>
  </si>
  <si>
    <t>5.2.5</t>
  </si>
  <si>
    <t>5.2.6</t>
  </si>
  <si>
    <t>5.2.7</t>
  </si>
  <si>
    <t>5.3.1</t>
  </si>
  <si>
    <t>5.3.2</t>
  </si>
  <si>
    <t>5.3.3</t>
  </si>
  <si>
    <t>5.3.4</t>
  </si>
  <si>
    <t>6.1.1</t>
  </si>
  <si>
    <t>7.1.1</t>
  </si>
  <si>
    <t>7.1.2</t>
  </si>
  <si>
    <t>8.1</t>
  </si>
  <si>
    <t>8.1.1</t>
  </si>
  <si>
    <t>8.1.2</t>
  </si>
  <si>
    <t>8.1.3</t>
  </si>
  <si>
    <t>8.1.4</t>
  </si>
  <si>
    <t>8.1.5</t>
  </si>
  <si>
    <t>8.1.6</t>
  </si>
  <si>
    <t>8.1.7</t>
  </si>
  <si>
    <t>8.1.8</t>
  </si>
  <si>
    <t>8.2</t>
  </si>
  <si>
    <t>8.2.1</t>
  </si>
  <si>
    <t>8.2.2</t>
  </si>
  <si>
    <t>8.2.3</t>
  </si>
  <si>
    <t>8.2.4</t>
  </si>
  <si>
    <t>8.2.5</t>
  </si>
  <si>
    <t>8.2.6</t>
  </si>
  <si>
    <t>8.2.7</t>
  </si>
  <si>
    <t>8.3</t>
  </si>
  <si>
    <t>8.3.1</t>
  </si>
  <si>
    <t>8.3.2</t>
  </si>
  <si>
    <t>8.4</t>
  </si>
  <si>
    <t>8.4.1</t>
  </si>
  <si>
    <t>8.4.2</t>
  </si>
  <si>
    <t>8.4.3</t>
  </si>
  <si>
    <t>8.5</t>
  </si>
  <si>
    <t>8.5.1</t>
  </si>
  <si>
    <t>8.5.2</t>
  </si>
  <si>
    <t>Row_Format</t>
  </si>
  <si>
    <t>Is_Title?</t>
  </si>
  <si>
    <t>ISA Classic</t>
  </si>
  <si>
    <t>ISA New</t>
  </si>
  <si>
    <t>Reifegrad</t>
  </si>
  <si>
    <t>Beschreibung der Umsetzung</t>
  </si>
  <si>
    <t>Referenz Dokumentation</t>
  </si>
  <si>
    <t>Feststellungen/Prüfergebnis</t>
  </si>
  <si>
    <t>Kontrollfrage</t>
  </si>
  <si>
    <t>Ziel</t>
  </si>
  <si>
    <t>Anforderungen 
(muss)</t>
  </si>
  <si>
    <t>Anforderungen 
(sollte)</t>
  </si>
  <si>
    <t>Zusatzanforderungen
bei hohem Schutzbedarf</t>
  </si>
  <si>
    <t>Zusatzanforderungen
bei sehr hohem Schutzbedarf</t>
  </si>
  <si>
    <t>Üblicher Prozessverantwortlicher</t>
  </si>
  <si>
    <t>Referenz zu anderen Standards</t>
  </si>
  <si>
    <t>Maßnahmen/Empfehlungen</t>
  </si>
  <si>
    <t>Datum der Feststellung</t>
  </si>
  <si>
    <t>Datum der Erledigung</t>
  </si>
  <si>
    <t>Verantwortliche Abteilung</t>
  </si>
  <si>
    <t>Kontakt</t>
  </si>
  <si>
    <t>Weitere Informationen</t>
  </si>
  <si>
    <t>Hilfestellung:
Beispiele "Normaler Schutzbedarf"</t>
  </si>
  <si>
    <t>Hilfestellung:
Beispiele "Hoher Schutzbedarf"</t>
  </si>
  <si>
    <t>Hilfestellung:
Beispiele "sehr hoher Schutzbedarf"</t>
  </si>
  <si>
    <t>Mögliche Fragestellungen (Beispiele, nicht verbindlich)</t>
  </si>
  <si>
    <t>Mögliche Nachweise (nicht verbindlich)</t>
  </si>
  <si>
    <t>01</t>
  </si>
  <si>
    <t>ISMS</t>
  </si>
  <si>
    <t>01.1</t>
  </si>
  <si>
    <t>Inwieweit wird in der Organisation Informationssicherheit gemanagt?</t>
  </si>
  <si>
    <t>Keine</t>
  </si>
  <si>
    <t>Operating Mgr.</t>
  </si>
  <si>
    <t>.</t>
  </si>
  <si>
    <t>01.2</t>
  </si>
  <si>
    <t>Inwieweit werden Informationssicherheitsrisiken gemanagt?</t>
  </si>
  <si>
    <t>01.3</t>
  </si>
  <si>
    <t>na</t>
  </si>
  <si>
    <t>In Frage 01.1 integriert</t>
  </si>
  <si>
    <t>Referenz zu ISO 27001: A8.1, A9.1, A10.1 und A10.2</t>
  </si>
  <si>
    <t>05</t>
  </si>
  <si>
    <t>Information Security Policies</t>
  </si>
  <si>
    <t>05.1</t>
  </si>
  <si>
    <t>keine</t>
  </si>
  <si>
    <t>06</t>
  </si>
  <si>
    <t>Organization of Information Security</t>
  </si>
  <si>
    <t>06.1</t>
  </si>
  <si>
    <t>Inwieweit sind die Verantwortlichkeiten für Informationssicherheit organisiert?</t>
  </si>
  <si>
    <t>Ein erfolgreiches ISMS benötigt klare Verantwortlichkeiten in der Organisation.</t>
  </si>
  <si>
    <t>06.2</t>
  </si>
  <si>
    <t>Inwieweit werden Informationssicherheitsanforderungen in Projekten berücksichtigt?</t>
  </si>
  <si>
    <t>+ Projekte sind unter Berücksichtigung ihrer Anforderungen an die Informationssicherheit klassifiziert.</t>
  </si>
  <si>
    <t>06.3</t>
  </si>
  <si>
    <t>IT</t>
  </si>
  <si>
    <t>In Frage 06.3 integriert</t>
  </si>
  <si>
    <t>Inwieweit ist mobiles Arbeiten geregelt?</t>
  </si>
  <si>
    <t xml:space="preserve">Beim Arbeiten außerhalb der dafür definierten Sicherheitszonen (mobiles Arbeiten) entstehen besondere Risiken, die entsprechende Schutzmaßnahmen erfordern. </t>
  </si>
  <si>
    <t>06.4</t>
  </si>
  <si>
    <t>07</t>
  </si>
  <si>
    <t>Human Resources Security</t>
  </si>
  <si>
    <t>07.1</t>
  </si>
  <si>
    <t>Vertragliche Verpflichtung zur Informationssicherheit der Mitarbeiter</t>
  </si>
  <si>
    <t>Inwieweit werden alle Mitarbeiter zur Einhaltung der Informationssicherheit verpflichtet?</t>
  </si>
  <si>
    <t>07.2</t>
  </si>
  <si>
    <t>Inwieweit werden Mitarbeiter über die Risiken beim Umgang mit Informationen geschult und sensibilisiert?</t>
  </si>
  <si>
    <t>+ Mitarbeiter sind geschult und sensibilisiert.</t>
  </si>
  <si>
    <t>08</t>
  </si>
  <si>
    <t>Asset Management</t>
  </si>
  <si>
    <t>08.1</t>
  </si>
  <si>
    <t xml:space="preserve">Inwieweit werden Informationswerte (Assets) identifiziert und erfasst? </t>
  </si>
  <si>
    <t>08.2</t>
  </si>
  <si>
    <t>08.3</t>
  </si>
  <si>
    <t>Referenz zu ISO 27001:  A8.3.1, A8.3.2 und A8.3.3</t>
  </si>
  <si>
    <t>08.4</t>
  </si>
  <si>
    <t>Entfernen von extern gespeicherten Informations-Assets</t>
  </si>
  <si>
    <t>09</t>
  </si>
  <si>
    <t>09.1</t>
  </si>
  <si>
    <t>Inwieweit wird der Zugang von Benutzern zu Netzwerkdiensten, IT-Systemen und IT-Anwendungen gesichert?</t>
  </si>
  <si>
    <t>09.2</t>
  </si>
  <si>
    <t xml:space="preserve">Inwieweit werden Benutzerkonten und Anmeldeinformationen sicher verwaltet und angewandt? </t>
  </si>
  <si>
    <t>09.3</t>
  </si>
  <si>
    <t>Priviligierte Benutzerkonten</t>
  </si>
  <si>
    <t>In Frage 09.5 integriert</t>
  </si>
  <si>
    <t>Referenz zu ISO 27001:  A9.2.3</t>
  </si>
  <si>
    <t>09.4</t>
  </si>
  <si>
    <t>In Frage 09.2 integriert</t>
  </si>
  <si>
    <t>Referenz zu ISO 27001:  A9.3.1 und A9.4.3</t>
  </si>
  <si>
    <t>09.5</t>
  </si>
  <si>
    <t>Inwieweit werden Zugriffsberechtigungen vergeben und gemanagt?</t>
  </si>
  <si>
    <t>09.6</t>
  </si>
  <si>
    <t>Inwieweit sind Informationen in gemeinsam genutzten organisationsfremden IT-Diensten geschützt?</t>
  </si>
  <si>
    <t>Damit die eigenen Informationen in organisationsfremden IT-Diensten jederzeit geschützt werden und nicht durch weitere Organisationen (Mandanten) zugreifbar sind, muss eine klare Trennung zwischen den einzelnen Mandanten gewähreistet sein.</t>
  </si>
  <si>
    <t>10</t>
  </si>
  <si>
    <t>Cryptography</t>
  </si>
  <si>
    <t>10.1</t>
  </si>
  <si>
    <t>Inwieweit wird die Nutzung kryptografischer Verfahren gemanagt?</t>
  </si>
  <si>
    <t>11</t>
  </si>
  <si>
    <t>Physical and Environmental Security</t>
  </si>
  <si>
    <t>11.1</t>
  </si>
  <si>
    <t>Inwieweit werden Sicherheitszonen für den Schutz von Informationswerten gemanagt?</t>
  </si>
  <si>
    <t>Sicherheitszonen dienen dem physischen Schutz von Informationswerten. Je sensibler die zu verarbeitenden Informationswerte sind, desto mehr Schutzmaßnahmen sind erforderlich.</t>
  </si>
  <si>
    <t>11.2</t>
  </si>
  <si>
    <t>Schutz vor äusseren Einflüssen und externen Bedrohungen</t>
  </si>
  <si>
    <t>In Frage 17.1 integriert</t>
  </si>
  <si>
    <t>Referenz zu ISO 27001:  A11.1.4</t>
  </si>
  <si>
    <t>11.3</t>
  </si>
  <si>
    <t>In Frage 11.1 integriert</t>
  </si>
  <si>
    <t>Referenz zu ISO 27001:  A11.1.6</t>
  </si>
  <si>
    <t>11.4</t>
  </si>
  <si>
    <t>Inwieweit ist der Umgang mit Informationsträgern gemanagt?</t>
  </si>
  <si>
    <t xml:space="preserve">Informationsträger unterliegen während ihres Lebenszyklus (z. B. Nutzung, Entsorgung) einem Risiko unter anderem in Bezug auf Verlust, Diebstahl oder der unberechtigten Einsichtnahme. </t>
  </si>
  <si>
    <t>12</t>
  </si>
  <si>
    <t>Operations Security</t>
  </si>
  <si>
    <t>12.1</t>
  </si>
  <si>
    <t>Änderungsmanagement</t>
  </si>
  <si>
    <t>12.2</t>
  </si>
  <si>
    <t>Inwieweit sind die Entwicklungs- und Testumgebungen von den Produktivumgebungen getrennt?</t>
  </si>
  <si>
    <t>12.3</t>
  </si>
  <si>
    <t>12.4</t>
  </si>
  <si>
    <t>In Fragen 06.3 und 17.1 integriert</t>
  </si>
  <si>
    <t>Referenz zu ISO 27001:   A12.3.1</t>
  </si>
  <si>
    <t>12.5</t>
  </si>
  <si>
    <t>12.6</t>
  </si>
  <si>
    <t>In Frage 12.5 integriert</t>
  </si>
  <si>
    <t>Referenz zu ISO 27001:  A12.4.3</t>
  </si>
  <si>
    <t>12.7</t>
  </si>
  <si>
    <r>
      <t>Inwieweit werden Schwachstellen erkannt und behandelt?</t>
    </r>
    <r>
      <rPr>
        <sz val="10"/>
        <color theme="1"/>
        <rFont val="Calibri"/>
        <family val="2"/>
        <scheme val="minor"/>
      </rPr>
      <t xml:space="preserve"> </t>
    </r>
  </si>
  <si>
    <t>12.8</t>
  </si>
  <si>
    <t>Inwieweit werden IT-Systeme technisch überprüft (Systemaudit)?</t>
  </si>
  <si>
    <t>+ Anforderungen an die Auditierung von IT-Systemen sind ermittelt.
+ Der Umfang des Systemaudits ist rechtzeitig festgelegt.
+ Systemaudits sind mit dem Betreiber und den Nutzern der IT-Systeme abgestimmt.
+ Die Ergebnisse von Systemaudits werden nachvollziehbar gespeichert und an das Management berichtet.
+ Maßnahmen aus den Ergebnissen werden abgeleitet.</t>
  </si>
  <si>
    <t>12.9</t>
  </si>
  <si>
    <t>Frage entfällt</t>
  </si>
  <si>
    <t>Referenz zu ISO 27017:  CLD.12.1.5</t>
  </si>
  <si>
    <t>13</t>
  </si>
  <si>
    <t>Communications Security</t>
  </si>
  <si>
    <t>13.1</t>
  </si>
  <si>
    <t>13.2</t>
  </si>
  <si>
    <t>Sicherungsanforderungen an Netzwerke/-dienste</t>
  </si>
  <si>
    <t>Inwieweit sind Anforderungen an Netzwerkdienste definiert?</t>
  </si>
  <si>
    <t>Netzwerkdienste haben unterschiedliche Anforderungen an die Informationssicherheit, Qualität der Datenübertragung oder Verwaltung. Es ist wichtig, diese Kriterien und Nutzungsumfang der unterschiedlichen Netzwerkdienste zu kennen.</t>
  </si>
  <si>
    <t>13.3</t>
  </si>
  <si>
    <t>In Frage 13.1 integriert</t>
  </si>
  <si>
    <t>Referenz zu ISO 27001:  A13.1.3</t>
  </si>
  <si>
    <t>13.4</t>
  </si>
  <si>
    <t>13.5</t>
  </si>
  <si>
    <t>6.1.2</t>
  </si>
  <si>
    <t>Inwieweit ist Geheimhaltung beim Austausch von Informationen vertraglich vereinbart?</t>
  </si>
  <si>
    <t xml:space="preserve">Geheimhaltungsvereinbarungen dienen dem rechtlichen Schutz von Informationen einer Organisation, insbesondere wenn diese über die Organisationsgrenze hinaus ausgetauscht werden. </t>
  </si>
  <si>
    <t>14</t>
  </si>
  <si>
    <t>System acquisition, development and maintenance</t>
  </si>
  <si>
    <t>14.1</t>
  </si>
  <si>
    <t>Informationssicherheit ist ein fester Bestandteil über den gesamten Lebenszyklus von IT-Systemen. Dies umfasst insbesondere die Berücksichtigung von Anforderungen an die Informationssicherheit bei der Weiterentwicklung oder Beschaffung von IT-Systemen.</t>
  </si>
  <si>
    <t>14.2</t>
  </si>
  <si>
    <t>In Frage 14.1 integriert</t>
  </si>
  <si>
    <t xml:space="preserve">Referenz zu ISO 27001:   A14.2.1 - A14.2.9 </t>
  </si>
  <si>
    <t>14.3</t>
  </si>
  <si>
    <t xml:space="preserve">Referenz zu ISO 27001:  A14.3.1 </t>
  </si>
  <si>
    <t>14.4</t>
  </si>
  <si>
    <t>15</t>
  </si>
  <si>
    <t>Supplier Relationships</t>
  </si>
  <si>
    <t>15.1</t>
  </si>
  <si>
    <t>15.2</t>
  </si>
  <si>
    <t>In Frage 15.1 integriert</t>
  </si>
  <si>
    <t>Referenz zu ISO 27001:  A15.2.1</t>
  </si>
  <si>
    <t>16</t>
  </si>
  <si>
    <t>Information Security Incident Management</t>
  </si>
  <si>
    <t>16.1</t>
  </si>
  <si>
    <t>Inwieweit werden Informationssicherheitsereignisse verarbeitet?</t>
  </si>
  <si>
    <r>
      <rPr>
        <sz val="10"/>
        <color theme="1"/>
        <rFont val="Calibri"/>
        <family val="2"/>
        <scheme val="minor"/>
      </rPr>
      <t>+ Informationssicherheitsereignisse/-schwachstellen (Problem-Management) werden ausgewertet.
+ Maßnahmen zur Verhinderung des erneuten Auftretens ähnlicher Informationssicherheitsereignisse sind definiert und umgesetzt.</t>
    </r>
  </si>
  <si>
    <t>16.2</t>
  </si>
  <si>
    <t>In Frage 16.1 integriert</t>
  </si>
  <si>
    <t>Referenz zu ISO 27001:  A16.1.4 - A16.1.7</t>
  </si>
  <si>
    <t>17</t>
  </si>
  <si>
    <t>Information Security Aspects of Business Continuity Management</t>
  </si>
  <si>
    <t>17.1</t>
  </si>
  <si>
    <t>Aspekte der Informationssicherheit für das Business Contiunity Management (BCM)</t>
  </si>
  <si>
    <t>Inwieweit ist in Ausnahmesituationen die Informationssicherheit sichergestellt?</t>
  </si>
  <si>
    <t>18</t>
  </si>
  <si>
    <t>Compliance</t>
  </si>
  <si>
    <t>18.1</t>
  </si>
  <si>
    <t>Inwieweit wird die Einhaltung regulatorischer und vertraglicher Bestimmungen sichergestellt?</t>
  </si>
  <si>
    <t>18.2</t>
  </si>
  <si>
    <t>18.3</t>
  </si>
  <si>
    <t>Inwieweit wird das ISMS von einer unabhängigen Instanz überprüft?</t>
  </si>
  <si>
    <r>
      <t>+ Eine unabhängige und kompetente Instanz führt regelmäßig und nach signifikanten Änderungen der Organisation Prüfungen der Informationssicherheit durch.
+ Korrekturmaßnahmen für mögliche Abweichungen werden eingeleitet und verfolgt.</t>
    </r>
    <r>
      <rPr>
        <u/>
        <sz val="10"/>
        <color theme="1"/>
        <rFont val="Calibri"/>
        <family val="2"/>
        <scheme val="minor"/>
      </rPr>
      <t/>
    </r>
  </si>
  <si>
    <t>18.4</t>
  </si>
  <si>
    <t>Inwieweit wird die Einhaltung der Informationssicherheit in Verfahren und Prozessen sichergestellt?</t>
  </si>
  <si>
    <t>1</t>
  </si>
  <si>
    <t>IS Policies and Organization</t>
  </si>
  <si>
    <t>1.1</t>
  </si>
  <si>
    <t>1.2</t>
  </si>
  <si>
    <t>1.3</t>
  </si>
  <si>
    <t>1.4</t>
  </si>
  <si>
    <t>IS Risk Management</t>
  </si>
  <si>
    <t>1.5</t>
  </si>
  <si>
    <t>Assessments</t>
  </si>
  <si>
    <t>1.6</t>
  </si>
  <si>
    <t>Incident Management</t>
  </si>
  <si>
    <t>2</t>
  </si>
  <si>
    <t>Human Ressources</t>
  </si>
  <si>
    <t>3</t>
  </si>
  <si>
    <t>4</t>
  </si>
  <si>
    <t>Identity and Access Management</t>
  </si>
  <si>
    <t>4.1</t>
  </si>
  <si>
    <t>Identity Management</t>
  </si>
  <si>
    <t>4.2</t>
  </si>
  <si>
    <t>5</t>
  </si>
  <si>
    <t>IT Security / Cyber Security</t>
  </si>
  <si>
    <t>5.1</t>
  </si>
  <si>
    <t>5.2</t>
  </si>
  <si>
    <t>5.3</t>
  </si>
  <si>
    <t>6</t>
  </si>
  <si>
    <t>7</t>
  </si>
  <si>
    <t>Bewertung</t>
  </si>
  <si>
    <t>Anforderungen</t>
  </si>
  <si>
    <t xml:space="preserve"> </t>
  </si>
  <si>
    <t xml:space="preserve">  </t>
  </si>
  <si>
    <t xml:space="preserve">Üblicher Prozessverantwortlicher </t>
  </si>
  <si>
    <t>24</t>
  </si>
  <si>
    <t>Datenschutz</t>
  </si>
  <si>
    <t>24.1</t>
  </si>
  <si>
    <t>Inwieweit ist die Umsetzung des Datenschutzes organisiert?</t>
  </si>
  <si>
    <t>+ Bestellung eines Datenschutzbeauftragten, sofern gesetzlich erforderlich, sonst Bestimmung eines Datenschutzverantwortlichen
+ organisatorische Umsetzung des Datenschutzes
    - Eingliederung des Datenschutzbeauftragten in die Unternehmensstruktur
    - Freiwillige oder verpflichtende Bestellung eines Datenschutzbeauftragten
    - Hauptamtlicher oder nebenamtlicher Datenschutzbeauftragter
    - Interner oder externer Datenschutzbeauftragter
    - Unterstützung des Datenschutzbeauftragten durch ihm direkt zugeordnete Mitarbeiter (Abteilung "Datenschutz") abhängig
      von der Unternehmensgröße
    - Unterstützung des Datenschutzbeauftragten durch Datenschutzkoordinatoren in den Unternehmensbereichen 
      abhängig von der Unternehmensgröße (z.B. Marketing, Vertrieb, Personal, Logistik, Entwicklung etc.)</t>
  </si>
  <si>
    <t>24.2</t>
  </si>
  <si>
    <t>Inwieweit werden organisatorische Maßnahmen getroffen, damit die Verarbeitung personenbezogener Daten gesetzeskonform erfolgt?</t>
  </si>
  <si>
    <t>24.3</t>
  </si>
  <si>
    <t>Inwieweit wird sichergestellt, dass die internen Prozesse bzw. Arbeitsabläufe gemäß den jeweils aktuell gültigen Datenschutzbestimmungen ablaufen und dies regelmäßig einer Qualitätsprüfung unterzogen wird?</t>
  </si>
  <si>
    <t>24.4</t>
  </si>
  <si>
    <t xml:space="preserve">Inwieweit sind die einschlägigen Verarbeitungen hinsichtlich datenschutzrechtlicher Zulässigkeit dokumentiert?
</t>
  </si>
  <si>
    <t>Zusatzanforderungen
bei als schutzbedürftig klassifizierten Fahrzeugen</t>
  </si>
  <si>
    <t>Spalte4</t>
  </si>
  <si>
    <t>25</t>
  </si>
  <si>
    <t>8</t>
  </si>
  <si>
    <t>Prototypenschutz</t>
  </si>
  <si>
    <t xml:space="preserve">Die erforderlichen Maßnahmen zum Prototypenschutz sind auf Liegenschaften und Einrichtungen von Lieferanten, Entwicklungspartnern und Dienstleistern anzuwenden und umzusetzen. Ein Sicherheitskonzept ist von dem jeweiligen Betreiber zu erstellen. Die Umsetzung und Einhaltung der im Sicherheitskonzept definierten Maßnahmen zur physischen und umgebungsbezogenen Sicherheit sind vom verantwortlichen Betreiber sicherzustellen. </t>
  </si>
  <si>
    <t>+ Ein unberechtigter Zutritt zu Liegenschaften ist nicht möglich.</t>
  </si>
  <si>
    <t>+ Ein unberechtigter Zutritt in Gebäude / Sicherheitsbereiche ist nicht möglich.</t>
  </si>
  <si>
    <t>Es muss sichergestellt werden, dass ein unberechtigter Einblick auf als schutzbedürftig klassifizierte Fahrzeuge, Komponenten und Bauteile verhindert wird.</t>
  </si>
  <si>
    <t>+ Ein unberechtigter Einblick auf Neuentwicklungen mit hohem oder sehr hohem Schutzbedarf ist nicht möglich.</t>
  </si>
  <si>
    <t>+ Die räumliche Situation ist auch geeignet, als schutzbedürftig klassifizierte Fahrzeuge vor unberechtigtem Einblick zu schützen.</t>
  </si>
  <si>
    <t>Es muss sichergestellt werden, dass alle Zugänge zu Sicherheitsbereichen, in denen als schutzbedürftig klassifizierte Fahrzeuge, Komponenten oder Bauteile hergestellt, bearbeitet oder gelagert werden, mit angemessenen Maßnahmen vor unbefugtem Zutritt geschützt werden.</t>
  </si>
  <si>
    <t>Es muss sichergestellt werden, dass Räumlichkeiten, in denen als schutzbedürftig klassifizierte Fahrzeuge, Komponenten oder Bauteile hergestellt, bearbeitet oder gelagert werden, auf Einbruch überwacht werden. Eine zeitnahe Alarmverfolgung ist gewährleistet.</t>
  </si>
  <si>
    <t>Schutz vor unberechtigtem Zutritt in Sicherheitsbereiche, in denen als schutzbedürftig klassifizierte Fahrzeuge, Komponenten oder Bauteile hergestellt, bearbeitet oder gelagert werden, mit nachweislicher Dokumentation.</t>
  </si>
  <si>
    <t>+ Die räumliche Situation ist auch geeignet, eine Mandantentrennung bei als schutzbedürftig klassifizierten Fahrzeugen durchzuführen.</t>
  </si>
  <si>
    <t>Wenn als schutzbedürftig klassifizierte Informationen weitergegeben werden, muss sichergestellt werden, dass externe Organisationen verpflichtet sind, die Anforderungen an die Informationssicherheit zu erfüllen und die dafür notwendigen Maßnahmen umgesetzt sind. Die notwendige rechtliche Grundlage für die Verpflichtung wird durch Geheimhaltungsvereinbarungen geschaffen. Daher muss sichergestellt werden, dass als schutzbedürftig klassifizierte Informationen nur dann weitergegeben werden, wenn eine entsprechende Geheimhaltungsvereinbarung rechtswirksam abgeschlossen wurde.</t>
  </si>
  <si>
    <t xml:space="preserve">Bei der Einbindung von Unterauftragnehmern müssen die Mindestanforderungen zum Prototypenschutz eingehalten werden. </t>
  </si>
  <si>
    <t xml:space="preserve">Durch Schulungen/Sensibilisierungen zum Prototypenschutz müssen die Mitarbeiter die notwendigen Kenntnisse und Kompetenzen für sicherheitsbewusstes Verhalten im Umgang mit als schutzbedürftig klassifizierten Fahrzeugen, Komponenten und Bauteilen erwerben. </t>
  </si>
  <si>
    <t>Es muss sichergestellt sein, dass jedem Projektbeteiligtem die Sicherheitseinstufung und die Sicherheitsvorgaben je nach Projektfortschritt bekannt sind und eingehalten werden.</t>
  </si>
  <si>
    <t>Es ist ein Prozess zum Schutz vor unberechtigtem Zutritt in Sicherheitsbereiche, in denen als schutzbedürftig klassifizierte Fahrzeuge, Komponenten oder Bauteile hergestellt, bearbeitet oder gelagert werden, definiert.</t>
  </si>
  <si>
    <t>Inwieweit sind Regelungen zur Bildaufzeichnung und Umgang mit erstelltem Bildmaterial vorhanden?</t>
  </si>
  <si>
    <t>Regelungen zur Bildaufzeichnung von als schutzbedürftig klassifizierten Fahrzeugen, Komponenten oder Bauteilen sind zu definieren, um eine unberechtigte Erstellung oder Weitergabe dieses Bildmaterials zu verhindern.</t>
  </si>
  <si>
    <t>+ Genehmigungsverfahren zur Bildaufzeichnung.
+ Regelung zur Klassifizierung/Einstufung des Bildmaterials.
+ Sichere Lagerung/Speicherung des Bildmaterials.
+ Sichere Löschung/Entsorgung von nicht benötigtem Bildmaterial.
+ Abgesicherte Weitergabe/Versand des Bildmaterials nur an Empfangsberechtigte.</t>
  </si>
  <si>
    <t>Ein Prozess zur Einbringung von mobilen film- und fotofähigen Endgeräten in Sicherheitsbereiche, in denen als schutzbedürftig klassifizierte Fahrzeuge, Komponenten oder Bauteile hergestellt, bearbeitet oder gelagert werden, ist definiert. Eine unberechtigte Erstellung oder Weitergabe von Bildmaterial ist zu verhindern.</t>
  </si>
  <si>
    <t>+ Regelung zur Einbringung (bspw. mit / ohne Versiegelung, etc.).
+ Regelung zur Nutzung (bspw. Telefonieren, Fotografieren, etc.).</t>
  </si>
  <si>
    <t>Als schutzbedürftig klassifizierte Fahrzeuge, Komponenten und Bauteile sind auf dem Transportweg vor unberechtigter Einsichtnahme, unberechtigter Bildaufzeichnung und Zugriff zu schützen.</t>
  </si>
  <si>
    <t>+ Es ist ein Prozess zur Einholung von auftraggeberspezifischen Anforderungen für den Transport von als schutzbedürftig klassifizierten Fahrzeugen, Komponenten und Bauteilen beschrieben und implementiert. 
+ Die vom Auftraggeber definierten Sicherheitsvorgaben sind bekannt und werden eingehalten.
+ Die vom Auftraggeber speziell freigegebenen Logistik-/Transportunternehmen werden verwendet.
+ Es ist ein Prozess zur Meldung aller sicherheitsrelevanten Vorfälle an den Auftraggeber beschrieben und implementiert.</t>
  </si>
  <si>
    <t>Als schutzbedürftig klassifizierte Fahrzeuge, Komponenten und Bauteile sind während Abstellen / Lagerung vor unberechtigter Einsichtnahme, unberechtigtem Fotografieren und Zugriff zu schützen.</t>
  </si>
  <si>
    <t xml:space="preserve">Es muss sichergestellt sein, dass jedem Projektbeteiligtem die Regelungen zur Tarnung bekannt sind und eingehalten werden, um einen angemessenen Sichtschutz auf Erprobungsfahrzeuge zu gewährleisten. </t>
  </si>
  <si>
    <t>+ Die Nutzungsvorgaben der jeweiligen Tarnung sind den Projektbeteiligten bekannt.
+ Veränderungen an der Tarnung erfolgen nach dokumentierter Abstimmung mit dem Auftraggeber.
+ Es ist ein Prozess zur unverzüglichen Meldung von Beschädigungen an der Tarnung beschrieben und implementiert.</t>
  </si>
  <si>
    <t xml:space="preserve">Zur Aufrechterhaltung eines störungsfreien und abgesicherten Versuchsbetriebs auf Test- und Erprobungsgelände sind die jeweils vom Auftraggeber definierten Schutzmaßnahmen einzuhalten. </t>
  </si>
  <si>
    <t>Es ist sicherzustellen, dass die jeweiligen Vorgaben des Auftraggebers für den Betrieb von als schutzbedürftig klassifizierten Erprobungsfahrzeugen auf öffentlichen Straßen bekannt sind und eingehalten werden.</t>
  </si>
  <si>
    <t>Es ist sicherzustellen, dass die jeweiligen Sicherheitsvorgaben des Auftraggebers für Ausstellungen und Veranstaltungen mit als schutzbedürftig klassifizierten Fahrzeugen, Komponenten oder Bauteilen bekannt sind.</t>
  </si>
  <si>
    <t>Es ist sicherzustellen, dass die jeweiligen Sicherheitsvorgaben des Auftraggebers für Film- und Fotoshootings mit als schutzbedürftig klassifizierten Fahrzeugen, Komponenten oder Bauteilen bekannt sind.</t>
  </si>
  <si>
    <t>7.2 Sensibilisierung und Schulung der Mitarbeiter</t>
  </si>
  <si>
    <t>9.2 Benutzerregistrierung</t>
  </si>
  <si>
    <t>12.3 Schutz vor Schadsoftware</t>
  </si>
  <si>
    <t>12.4 Informationssicherung (Back-Up)</t>
  </si>
  <si>
    <t>12.7 Verfolgung von Schwachstellen
 (Patch Management)</t>
  </si>
  <si>
    <t>16.2 Bearbeitung von Informationssicherheitsvorfällen</t>
  </si>
  <si>
    <t>5.1 Informationssicherheitsrichtlinie</t>
  </si>
  <si>
    <t>6.2 Informationssicherheit in Projekten</t>
  </si>
  <si>
    <t>6.3 Mobile Endgeräte</t>
  </si>
  <si>
    <t>11.1 Sicherheitszonen</t>
  </si>
  <si>
    <t>11.3 Schutzmaßnahmen im Anlieferungs- und Versandbereich</t>
  </si>
  <si>
    <t>12.5 Event-Logging</t>
  </si>
  <si>
    <t>12.6 Protokollierung Administrationstätigkeiten</t>
  </si>
  <si>
    <t>12.8 Systemaudits</t>
  </si>
  <si>
    <t>13.2 Netzwerkdienste</t>
  </si>
  <si>
    <t>13.5 Geheimhaltungsvereinbarungen</t>
  </si>
  <si>
    <t>14.1 Anforderungen an die Beschaffung von Informationssystemen</t>
  </si>
  <si>
    <t>14.2 Sicherheit im Software-Entwicklungsprozess</t>
  </si>
  <si>
    <t>18.4 Wirksamkeitsprüfung</t>
  </si>
  <si>
    <t>Bereich</t>
  </si>
  <si>
    <t>ABDECKUNG</t>
  </si>
  <si>
    <t>EFFEKTIVITÄT</t>
  </si>
  <si>
    <t>ID</t>
  </si>
  <si>
    <t xml:space="preserve">Abdeckungsgrad Awareness Maßnahmen </t>
  </si>
  <si>
    <t>Abdeckungsgrad Review "Berechtigungen"</t>
  </si>
  <si>
    <t>Abdeckungsgrad Change Management</t>
  </si>
  <si>
    <t>Change-Fehlerquote</t>
  </si>
  <si>
    <t>Abdeckungsgrad Endpoint Security</t>
  </si>
  <si>
    <t>Effektivität bei der Aktualisierung der Endpoint Security</t>
  </si>
  <si>
    <t>Abdeckungsgrad Datensicherung</t>
  </si>
  <si>
    <t>Abdeckungsgrad der Funktionalitätstests von Datensicherungen</t>
  </si>
  <si>
    <t>Effektivität bei der Datensicherung</t>
  </si>
  <si>
    <t>Abdeckungsgrad Patch Management</t>
  </si>
  <si>
    <t>Effektivität bei der Installation von Patchen</t>
  </si>
  <si>
    <t>Erfassungsgrad von Informationssicherheits-Vorfällen</t>
  </si>
  <si>
    <t xml:space="preserve">Erstellungsgrad der benötigten Richtlinien/Dokumentationen </t>
  </si>
  <si>
    <t xml:space="preserve">Aktualität der benötigten Richtlinien/Dokumentationen </t>
  </si>
  <si>
    <t>Abdeckungsgrad der Informationssicherheit in Projekten</t>
  </si>
  <si>
    <t>Schutzmaßnahmen- umsetzung in Projekten</t>
  </si>
  <si>
    <t>Abdeckungsgrad-Sicherheit bei mobilen Endgeräten</t>
  </si>
  <si>
    <t>Effektivität bei der Umsetzung von Sicherheitsmaßnahmen bei mobilen Endgeräten</t>
  </si>
  <si>
    <t>Implementierungsgrad des Zonenkonzepts</t>
  </si>
  <si>
    <t>Schutzmaßnahmen-Umsetzung im Zonenkonzept</t>
  </si>
  <si>
    <t>Abdeckungsgrad Review "Zutrittsberechtigungen"</t>
  </si>
  <si>
    <t>Funktionierende Log-Aktivität</t>
  </si>
  <si>
    <t xml:space="preserve">Abdeckungsgrad System Audits </t>
  </si>
  <si>
    <t>Effektivität bei der Durchführung von System-Audits</t>
  </si>
  <si>
    <t xml:space="preserve">Abdeckungsgrad Review Service Level Agreements (SLA) </t>
  </si>
  <si>
    <t>Effektivität bei der Einhaltung von SLAs</t>
  </si>
  <si>
    <t>Abdeckungsgrad Geheimhaltungs-vereinbarungen</t>
  </si>
  <si>
    <t>Abdeckungsgrad der Risikobewertung im Software-Entwicklungsprozess</t>
  </si>
  <si>
    <t>Effektivität der Risikobehandlung im Entwicklungsprozess</t>
  </si>
  <si>
    <t>Abdeckungsgrad der Aktivitäten zur Behebung von in Audits festgestellten Schwachstellen</t>
  </si>
  <si>
    <t>Zeitlich angemessene Behebung von in Audits identifizierten Schwachstellen</t>
  </si>
  <si>
    <t>Beschreibung</t>
  </si>
  <si>
    <t>Sensibilisierte Mitarbeiter stellen eine wichtige Säule für die Informationssicherheit im Unternehmen dar. Awareness Maßnahmen sollten möglichst alle Mitarbeiter erreichen. Der KPI misst den Abdeckungsgrad von Schulungen, wie z. B. E-Learnings, Präsenz-Trainings.</t>
  </si>
  <si>
    <t>Regelmäßige Überprüfungen der Benutzer Accounts auf nicht notwendige Berechtigungen sind die Voraussetzung für eine konsistente und aktuelle Berechtigungsbasis nach dem Need-to-know Prinzip. Der KPI misst den Abdeckungsgrad der Maßnahme "regelmäßiger Berechtigungs-Review".</t>
  </si>
  <si>
    <t>Sammelaccounts sollten grundsätzlich nicht bzw. nur in Ausnahmefällen genutzt werden, da eine eindeutige Zuordnung von Benutzeraktivitäten erschwert wird. Der KPI misst die Anzahl von genutzten Sammelaccounts unter Berücksichtigung von genehmigten Ausnahmen.</t>
  </si>
  <si>
    <t>Aktuelle Virensignaturen sind die Voraussetzung für eine effektive Endpoint Security. Der KPI misst die Erfassung des SOLL- und IST-Zustandes der Virendefinitionen zum Stichtag.</t>
  </si>
  <si>
    <t>Informationssicherheitsvorfälle müssen erkannt und zeitnah behandelt werden, um das Unternehmen vor Schäden zu bewahren. Der KPI misst die Einhaltung des Incident Meldeprozesses zwischen den beteiligten Schnittstellen.</t>
  </si>
  <si>
    <t>Informationssicherheitsvorfälle müssen nach Ihrer Kritikalität angemessen priorisiert und behandelt werden. Der KPI misst die angemessene zeitliche Behandlung von Informationssicherheitsvorfällen.</t>
  </si>
  <si>
    <t xml:space="preserve">Im Rahmen eines ISMS müssen obligatorische und nichtobligatorische Richtlinien/Dokumentationen erstellt werden. 
</t>
  </si>
  <si>
    <t xml:space="preserve">Projekte mit Sicherheitsanforderungen </t>
  </si>
  <si>
    <t>Eine hohe Umsetzung der Sicherheitsmaßnahmen bei relevanten mobilen Endgeräten führt zu einer Reduzierung von Schwachstellen</t>
  </si>
  <si>
    <t>Liegenschaften müssen angemessen geschützt werden, dies kann durch ein implementiertes Zonenkonzept erreicht werden. Das Zonenkonzept sollte flächendeckend umgesetzt sein.</t>
  </si>
  <si>
    <t>Zonen müssen gemäß Kritikalität angemessen geschützt werden.</t>
  </si>
  <si>
    <t>Regelmäßige Überprüfungen der Zutrittsberechtigungen auf Notwendigkeit stellen eine zwingende Voraussetzung für eine sichere Anlieferungs- und Versandzone dar.</t>
  </si>
  <si>
    <t>Ergebnisse von Logging-Aktivitäten müssen auswertbar sein. Eine zuverlässige und lückenlose Aufzeichnung der zu überwachenden Aktivitäten ist wichtig, um bei Bedarf nachvollzogen zu werden.</t>
  </si>
  <si>
    <t>Ergebnisse von Admin Logging-Aktivitäten müssen auswertbar sein. Eine zuverlässige, lückenlose und vor Manipulation geschützte Aufzeichnung der zu überwachenden Admin-Aktivitäten ist wichtig, um bei Bedarf nachvollzogen zu werden.</t>
  </si>
  <si>
    <t>IT-Systeme, die Informationen mit hohem oder sehr hohem Schutzbedarf verarbeiten oder speichern, müssen regelmäßig auditiert werden.</t>
  </si>
  <si>
    <t>Maßnahmen aus den Audits müssen termingerecht umgesetzt werden, damit die erkannten Schwachstellen beseitigt werden.</t>
  </si>
  <si>
    <t>Die vereinbarten Maßnahmen aus den SLAs müssen umgesetzt werden.</t>
  </si>
  <si>
    <t>Der Schutz der Vertraulichkeit von Informationen muss vertraglich vereinbart sein, wenn mit externen Partnern mindestens vertrauliche Informationen ausgetauscht werden.</t>
  </si>
  <si>
    <t>Im Beschaffungsprozess identifizierte Risiken werden einer zeitlich angemessenen und effektiven Behandlung unterzogen.</t>
  </si>
  <si>
    <t>Im Software-Entwicklungsprozess sollen Informationssicherheits-Risiken in Bezug auf die zu entwickelnden Applikationen frühzeitig identifiziert werden.</t>
  </si>
  <si>
    <t>Im Software-Entwicklungsprozess identifizierte Risiken werden einer zeitlich angemessenen und effektiven Behandlung unterzogen.</t>
  </si>
  <si>
    <t>In Informationssicherheits-Audits (intern sowie extern) identifizierte Schwachstellen sollen konsequent und nachvollziehbar geschlossen werden. Findings dürfen nicht unbehandelt bleiben.</t>
  </si>
  <si>
    <t>In Informationssicherheits-Audits (intern sowie extern) identifizierte Schwachstellen werden innerhalb der (mit den auditierten Bereichen) vereinbarten Fristen behoben.</t>
  </si>
  <si>
    <t>Ziel (Vision)</t>
  </si>
  <si>
    <t>Alle Mitarbeiter sind hinsichtlich Informationssicherheit geschult</t>
  </si>
  <si>
    <t>Keine Informationssicherheitsvorfälle mit menschlichem Fehlverhalten als Ursache</t>
  </si>
  <si>
    <t>Alle Berechtigungen entsprechen den aktuellen Bedarfen</t>
  </si>
  <si>
    <t>Alle Sammelaccounts sind auf ihre Notwendigkeit geprüft</t>
  </si>
  <si>
    <t>Vorgabenkonforme Durchführung aller Changes</t>
  </si>
  <si>
    <t>Fehlerfrei durchgeführte Changes</t>
  </si>
  <si>
    <t>Alle relevanten Daten werden angemessen gesichert</t>
  </si>
  <si>
    <t>Fehlerfrei durchgeführte Datensicherungen</t>
  </si>
  <si>
    <t>Alle Informationssicherheitsvorfälle werden erkannt, gemeldet und im Rahmen des Incident Management Prozesses behandelt.</t>
  </si>
  <si>
    <t>Alle Information Security Incidents werden in einem angemessenen Zeitraum behandelt</t>
  </si>
  <si>
    <t>Alle benötigten Richtlinien/Dokumentationen liegen vor.</t>
  </si>
  <si>
    <t>Alle benötigten Richtlinien/Dokumentationen sind auf Aktualität/Inhalt geprüft.</t>
  </si>
  <si>
    <t>Anforderungen zur Informationssicherheit sind in allen Projekten berücksichtigt.</t>
  </si>
  <si>
    <t>Anforderungen zur Informationssicherheit sind in allen Projekten umgesetzt.</t>
  </si>
  <si>
    <t>Alle relevanten mobilen Endgeräte unterliegen Schutzmaßnahmen</t>
  </si>
  <si>
    <t>Alle relevanten mobilen Endgeräte sind aktuell geschützt.</t>
  </si>
  <si>
    <t>Für alle Liegenschaften sind Zonen definiert</t>
  </si>
  <si>
    <t>Sicherheitszonen sind gemäß interner Vorgabe (vgl. z. B. Hinweise "Sicherheitszonen") geschützt</t>
  </si>
  <si>
    <t>Alle Mitarbeiter im Anlieferungs- und Versandbereich unterliegen der regelmäßigen Zutritts-Berechtigungsprüfung</t>
  </si>
  <si>
    <t>Vollständigkeit und Richtigkeit von Logs</t>
  </si>
  <si>
    <t>Vollständigkeit und Integrität von Admin-Logs</t>
  </si>
  <si>
    <t>Alle Maßnahmen werden termingerecht umgesetzt</t>
  </si>
  <si>
    <t>Alle SLAs enthalten die aktuellen Sicherheitsanforderungen</t>
  </si>
  <si>
    <t>Alle Anforderungen aus den SLAs sind umgesetzt</t>
  </si>
  <si>
    <t>Mit allen externen Partnern wurde eine GHV abgeschlossen</t>
  </si>
  <si>
    <t>Erkannte Sicherheitsrisiken werden bei Beschaffungen effektiv behandelt</t>
  </si>
  <si>
    <t>Im Software-Entwicklungsprozess werden Sicherheitsrisiken berücksichtigt</t>
  </si>
  <si>
    <t>Sicherheitsrisiken werden im Entwicklungsprozess effektiv behandelt</t>
  </si>
  <si>
    <t>Alle in Audits identifizierten Schwachstellen werden nachverfolgt und mit Aktivitäten belegt</t>
  </si>
  <si>
    <t>In Audits identifizierte Schwachstellen werden innerhalb der definierten Termine und effektiv geschlossen</t>
  </si>
  <si>
    <t>Adressaten / Empfänger</t>
  </si>
  <si>
    <t>Informationssicherheit; Vorgesetzte</t>
  </si>
  <si>
    <t>Informationssicherheit</t>
  </si>
  <si>
    <t>IT, Informationssicherheit</t>
  </si>
  <si>
    <t>IT, Informationssicherheit, Service-Eigner</t>
  </si>
  <si>
    <t>IT,Informationssicherheit, Compliance</t>
  </si>
  <si>
    <t>Informationssicherheit, Corporate Security, IT-Security, HR, Business</t>
  </si>
  <si>
    <t>Informationssicherheit, Corporate Security, IT-Security</t>
  </si>
  <si>
    <t xml:space="preserve">IT-Security, Informationssicherheit, </t>
  </si>
  <si>
    <t>IT-Security, Informationssicherheit, Corporate Security,</t>
  </si>
  <si>
    <t>Informationssicherheit, Corporate Security</t>
  </si>
  <si>
    <t>Corporate Security, Logistik, Behörden</t>
  </si>
  <si>
    <t>Informationssicherheit, IT, Procurement</t>
  </si>
  <si>
    <t>Informationssicherheit, IT, Risk Management</t>
  </si>
  <si>
    <t>Informationssicherheit, Corporate Security, IT, Internal Audit</t>
  </si>
  <si>
    <t>Frequenz (Reporting)</t>
  </si>
  <si>
    <t>individuell zu bestimmen (z. B. jährlich)</t>
  </si>
  <si>
    <t>Initialerstellung</t>
  </si>
  <si>
    <t>Schwellwerte</t>
  </si>
  <si>
    <t>individuell zu bestimmen (z. B. Grün: &gt; 90%, Gelb: 70-90%, Rot: &lt; 70%)</t>
  </si>
  <si>
    <t>individuell zu bestimmen (0-20…gering, 20-50 mittel, 50+ hoch)
mögliche Ausprägung zur Vergleichbarkeit von Unternehmenseinheiten: Bezug auf Mitarbeiteranzahl z.B. Einheit: Vorfälle/100 MA</t>
  </si>
  <si>
    <t>individuell zu bestimmen (z. B. Grün: &lt; 10%, Gelb: 10-30%, Rot: &gt; 30%)</t>
  </si>
  <si>
    <t>individuell zu bestimmen (z. B. Ziel: 100% nach max. 30 Minuten,
Grün: &gt; 90%, Gelb: 70-90%, Rot: &lt;70%)</t>
  </si>
  <si>
    <t>individuell zu bestimmen (z. B. Grün: &gt;90%, Gelb: 70-90%, Rot: &lt;70%)</t>
  </si>
  <si>
    <t>individuell zu bestimmen (z. B. Ziel: 100% nach max. 10 Tagen, Grün: &gt; 90%, Gelb: 70-90%, Rot: &lt;70%)</t>
  </si>
  <si>
    <t>individuell zu bestimmen (Zielabdeckung = 100 %)</t>
  </si>
  <si>
    <t>Anzahl fehlerhafter Logs
Rot: &gt; 0, Grün = 0</t>
  </si>
  <si>
    <t>Anzahl fehlerhafter Admin-Logs
Rot: &gt; 0, Grün = 0</t>
  </si>
  <si>
    <t>Messung</t>
  </si>
  <si>
    <t>Auswertung Schulungsmanagement 
Quotient: Anzahl Teilnehmer / Gesamtzahl der Mitarbeiter</t>
  </si>
  <si>
    <t>Erhebung der Anzahl von Sicherheitsvorfällen mit menschlichem Fehlverhalten als Ursache</t>
  </si>
  <si>
    <t>Quotient: Anzahl durchgeführter Reviews / Gesamtzahl Benutzer im Scope</t>
  </si>
  <si>
    <t>Erhebung der Anzahl von Sammelaccounts (bereinigt um genehmigte Ausnahmen)</t>
  </si>
  <si>
    <t>Quotient: Anzahl genehmigter beantragter Changes (RFC) / Gesamtanzahl durchgeführter Changes</t>
  </si>
  <si>
    <t>Quotient: Anzahl zurückgenommener Changes / Gesamtanzahl durchgeführter Changes</t>
  </si>
  <si>
    <t>Zeitvergleich durchschnittlicher IST-Ausrollstand vs. SOLL-Stand</t>
  </si>
  <si>
    <t>Quotient: Anzahl im Incident Management gemeldeter Informationssicherheitsvorfälle / Anzahl aller (der erhebenden Einheit bekannten) Vorfälle</t>
  </si>
  <si>
    <t>Quotient: Anzahl geschützter mobiler Endgeräte / Gesamtanzahl mobiler Endgeräte</t>
  </si>
  <si>
    <t>Quotient: Anzahl zeitgerecht geschützter mobiler Endgeräte / Gesamtanzahl mobiler Endgeräte</t>
  </si>
  <si>
    <t>Quotient: Anzahl Liegenschaften mit Zonenkonzept / Grundgesamtheit Liegenschaften</t>
  </si>
  <si>
    <t>Quotient: Anzahl adäquat gesicherter Zonen / Grundgesamtheit der Zonen</t>
  </si>
  <si>
    <t>Quotient: Anzahl der im regelmäßigen Zutrittsberechtigungs-Review berücksichtgten Mitarbeiter im Anlieferungs- und Versandbereich / Grundgesamtheit der Mitarbeiter im Anlieferungs- und Versandbereich</t>
  </si>
  <si>
    <t>Anzahl fehlerhaft geschriebener Logs</t>
  </si>
  <si>
    <t>Anzahl fehlerhaft geschriebener Admin-Logs</t>
  </si>
  <si>
    <t xml:space="preserve">Quotient: Anzahl der termingerecht umgesetzten Maßnahmen / Anzahl der offenen Maßnahmen
</t>
  </si>
  <si>
    <t xml:space="preserve">Quotient: Anzahl Aufträge mit abgeschlossener GHV / Gesamtzahl der relevanten Aufträge </t>
  </si>
  <si>
    <t>Quotient: Anzahl der behandelten Risiken / Grundgesamtheit der im Beschaffungsprozess identifizierten Risiken</t>
  </si>
  <si>
    <t>Quotient: Anzahl der Software-Entwicklungsprojekte mit erfolgter Risikoanalyse / Grundgesamtheit relevanter Entwicklungsprojekte</t>
  </si>
  <si>
    <t>Quotient: Anzahl der behandelten Risiken / Grundgesamtheit der im Entwicklungsprozess identifizierten Risiken</t>
  </si>
  <si>
    <t>Quotient: Anzahl der mit Folgeaktivitäten belegten Findings / Grundgesamtheit identifizierter Findings</t>
  </si>
  <si>
    <t>Quotient: Anzahl der innerhalb der Umsetzungsfrist liegenden Aktivitäten zur Behebung von Schwachstellen / Grundgesamtheit der festgelegten Aktivitäten</t>
  </si>
  <si>
    <t>Frequenz (Messung)</t>
  </si>
  <si>
    <t>individuell zu bestimmen (z. B. monatlich)</t>
  </si>
  <si>
    <t>individuell zu bestimmen (z. B. quartalsweise)</t>
  </si>
  <si>
    <t>Schnittstellen</t>
  </si>
  <si>
    <t>HR - Schulungsabteilung - IKS - Interne Revision</t>
  </si>
  <si>
    <t>Usermanagement</t>
  </si>
  <si>
    <t>AV-Management, IT Betrieb</t>
  </si>
  <si>
    <t>Backup Prozess, IT Betrieb</t>
  </si>
  <si>
    <t>Patch/Change-Management, IT Betrieb</t>
  </si>
  <si>
    <t>IT, CERT, Incident-Management, Helpdesk, Service Management</t>
  </si>
  <si>
    <t>Projektauftraggeber, Projektmanagement Office (PMO)</t>
  </si>
  <si>
    <t>IT Betrieb, IT-Security</t>
  </si>
  <si>
    <t>Werkschutz, lokale Sicherheitsfunktionen, Fachbereiche</t>
  </si>
  <si>
    <t>Logistik, Zutritts-Management</t>
  </si>
  <si>
    <t xml:space="preserve"> IT Betrieb, Informationssicherheit</t>
  </si>
  <si>
    <t>IT Betrieb, Informationssicherheit</t>
  </si>
  <si>
    <t>Procurement, Fachbereiche (Anforderer), IT</t>
  </si>
  <si>
    <t>Interne Auditoren, Informationssicherheit, IT, Fachbereiche (Auditees)</t>
  </si>
  <si>
    <t>Komponenten</t>
  </si>
  <si>
    <t>Incident Mgt. Tool, Ticket System, ISMS-Tool</t>
  </si>
  <si>
    <t>Benutzerverzeichnis, Berechtigungs-Management-Tool, IAM-Plattform, CMDB</t>
  </si>
  <si>
    <t>Benutzerverzeichnis, Berechtigungs-Management-Tool, IAM-Plattform</t>
  </si>
  <si>
    <t>AV-Konsole, CMDB</t>
  </si>
  <si>
    <t>Incident Management-System/Workflow</t>
  </si>
  <si>
    <t>Inhalte werden aus dem Statement of Applicability (SoA) abgeleitet und gemäß ISO 27001 dokumentiert</t>
  </si>
  <si>
    <t>Übersicht Projekte pro PMO</t>
  </si>
  <si>
    <t>Übersicht der mobilen Endgeräten</t>
  </si>
  <si>
    <t>Liegenschaftspläne, Zonenkonzept, Informations-Klassifizierungen</t>
  </si>
  <si>
    <t>Mitarbeiterverzeichnis (intern/extern), Zutrittskontroll-System</t>
  </si>
  <si>
    <t>CMDB, Logging-Server</t>
  </si>
  <si>
    <t>CMDB, Logging-Server, IAM</t>
  </si>
  <si>
    <t>CMDB</t>
  </si>
  <si>
    <t>CMDB, Auditsystem</t>
  </si>
  <si>
    <t>Einkaufssystem</t>
  </si>
  <si>
    <t>Beschaffungs-Register, Bestellsystem</t>
  </si>
  <si>
    <t>Entwicklungs-System, Entwicklungsprojektdatenbank</t>
  </si>
  <si>
    <t>Auditdatenbank, Follow-Up Datenbank</t>
  </si>
  <si>
    <t>Datenarchivierung</t>
  </si>
  <si>
    <t>5 Jahre</t>
  </si>
  <si>
    <t>10 Jahre</t>
  </si>
  <si>
    <t>individuell zu definieren (rechnungslegungsrelevant: 10 Jahre)</t>
  </si>
  <si>
    <t>Begriff</t>
  </si>
  <si>
    <t>Definition</t>
  </si>
  <si>
    <t>1.0</t>
  </si>
  <si>
    <t>Erstes Release (Initialerstellung)</t>
  </si>
  <si>
    <t>Offene Fragen in geschlossene Fragen geändert</t>
  </si>
  <si>
    <t xml:space="preserve">Präzisere Level Beschreibungen </t>
  </si>
  <si>
    <t>Einfügen von praxisorientierten Beispielen</t>
  </si>
  <si>
    <t>Rechtschreibfehler korrigiert</t>
  </si>
  <si>
    <t>8.2 und 10.1 Referenz-Anpassung</t>
  </si>
  <si>
    <t>10.2 Änderung von Produktions- in Produktiv- Umgebung</t>
  </si>
  <si>
    <t>10.5 Änderung von IDS/IPS auf HIDS/HIPS</t>
  </si>
  <si>
    <t>11.2 Änderungen an der Übersetzung</t>
  </si>
  <si>
    <t>11.3 und 11.4 Neustrukturierung der Controls</t>
  </si>
  <si>
    <t>11.4 hinzufügen "IT- " zu Systemen</t>
  </si>
  <si>
    <t>9.4 Überarbeitung Reifegrad 2</t>
  </si>
  <si>
    <t>2.0</t>
  </si>
  <si>
    <t>Überarbeitung aufgrund der Neuausgabe der ISO 27002:2013</t>
  </si>
  <si>
    <t>Anpassung der Reifegrade</t>
  </si>
  <si>
    <t>2.0.1</t>
  </si>
  <si>
    <t>Fehlerkorrektur bei Berechnung und Spider-Diagramm</t>
  </si>
  <si>
    <t>2.1.0</t>
  </si>
  <si>
    <t>Überarbeitung der Reifegrade, Korrekturen an den Controls</t>
  </si>
  <si>
    <t>Version 2.1 zur Veröffentlichung</t>
  </si>
  <si>
    <t>Druckbereich korrigiert</t>
  </si>
  <si>
    <t>Spider-Diagramm zeigt Ergebnisse ohne Kürzung an</t>
  </si>
  <si>
    <t>Control 13.5 überarbeitet</t>
  </si>
  <si>
    <t>Control 7.1 Reifegrad 1 überarbeitet</t>
  </si>
  <si>
    <t>Controls 9.4 und 9.5 Referenz überarbeitet</t>
  </si>
  <si>
    <t>2.1.4</t>
  </si>
  <si>
    <t>Reifegrad Control 12.4 auf 4 geändert</t>
  </si>
  <si>
    <t>Reifegrad Control 16.3 auf 3 geändert</t>
  </si>
  <si>
    <t>Hinzufügung KPI</t>
  </si>
  <si>
    <t>Rechtschreibkorrektur in Reifegrad 3</t>
  </si>
  <si>
    <t>3.0.2</t>
  </si>
  <si>
    <t>Überarbeitung für TISAX</t>
  </si>
  <si>
    <t>Modul Anbindung Dritter aufgenommen</t>
  </si>
  <si>
    <t>Modul Prototypenschutz (25) aufgenommen aus dem Whitepaper vom 6.10.2016 abgeleitet</t>
  </si>
  <si>
    <t>Modul Datenschutz (24) aufgenommen, Referenz zu 18.2 entfernt, Reifegrade im Modul entfernt, stattdessen Hinweise aus dem Level 1 generiert, Hinweis eingefügt (ISMS, 18.2), dass Datenschutzmodul nur bei einer Auftragsdatenverarbeitung gem. §11 BDSG zur Anwendung kommt, Einführung von Fragestellungen "erfüllt [ja/nein]"</t>
  </si>
  <si>
    <t>Umbenennung "Fragen" in "ISMS"</t>
  </si>
  <si>
    <t>Nach Abstimmung mit dem AK Datenschutz wurde der Reifegrad "4" aus dem Control 18.2 entfernt und auf "3" festgelegt. Stattdessen wurde das Control 10.21. Cryptograhy von "2" auf "3" angehoben.</t>
  </si>
  <si>
    <t>Einführung der Schutzbedarfe "normal", "hoch" und "sehr hoch" zur Abbildung der Schutzziele "Integrität", "Verfügbarkeit" und Vertraulichkeit; dabei Mapping von "intern" zu "normal, "vertraulich" zu "hoch" und "geheim/strengvertraulich" zu "sehr hoch". Zuordnung der Anforderungen innerhalb des Reifegrades "1" in den verschiedenen Controls.</t>
  </si>
  <si>
    <t>Aufnahme von KPI's bei den Controls mit Reifegraden "4"</t>
  </si>
  <si>
    <t>Entfernung der KPI zum Control 18.2</t>
  </si>
  <si>
    <t>Aufnahme von Hinweisen zu verschiedenen Themen des Informationsschutzes</t>
  </si>
  <si>
    <t>4.0.0</t>
  </si>
  <si>
    <t>Erhöhung der Lesbarkeit der Controls im Bereich Informationssicherheit</t>
  </si>
  <si>
    <t>Einteilung der Anforderungen der einzelnen Controls in muss, sollte und kann, um den Grad der Verbindlichkeit der einzelnen Anforderungen zu verdeutlichen</t>
  </si>
  <si>
    <t>Aufnahme Reiter Erläuterung</t>
  </si>
  <si>
    <t>Aufnahme Reiter Reifegrade</t>
  </si>
  <si>
    <t>Erweiterung des Reiters KPIs</t>
  </si>
  <si>
    <t>Erweiterung des Reiters Informationssicherheit um zusätzliche Controls um Anforderungen für die Nutzung von Cloud-Services zu verdeutlichen</t>
  </si>
  <si>
    <t>4.0.1</t>
  </si>
  <si>
    <t>KPI-Link bei Control 12.2 wurde gelöscht.</t>
  </si>
  <si>
    <t>4.0.2</t>
  </si>
  <si>
    <t>Korrektur der Verlinkung des Controls 14.4 in der Ergebnis-Seite, Anpassung Level 3: Etabliert' im Reiter Reifegrade</t>
  </si>
  <si>
    <t>4.0.3</t>
  </si>
  <si>
    <t>Tab Ergebnisse: Die Ergebnisse eines Controls werden nur angezeigt wenn dieses bearbeitet wurde.</t>
  </si>
  <si>
    <t>4.1.0</t>
  </si>
  <si>
    <t>Anpassung des Kap. 24 an DSGVO und kleinere Änderungen in den mit 4.1.0 gekennzeichneten Controls</t>
  </si>
  <si>
    <t>8.4, 13.3 Korrektur in der Ziel-Beschreibung</t>
  </si>
  <si>
    <t>9.1 Ergänzung Control und Ziel-Beschreibung</t>
  </si>
  <si>
    <t>10.1, 11.1, 12.5, 12.6, 12.9 Anpassung der Anforderungen</t>
  </si>
  <si>
    <t>18.2 und Datenschutz (24) Anpassungen auf DSGVO</t>
  </si>
  <si>
    <t>Hinweise: 'geheim' in 'streng vertraulich' geändert und Klassifizierungsstufen bei Schutzklassen ergänzt</t>
  </si>
  <si>
    <t>Prototypenschutz (25) überarbeitet</t>
  </si>
  <si>
    <t>4.1.2</t>
  </si>
  <si>
    <t>+ Die verwendeten Netzwerkdienste zur Übertragung von Informationen sind identifiziert und dokumentiert. 
+ Richtlinien und Verfahren gemäß den Vorgaben der Klassifizierung zur Nutzung der Netzwerkdienste sind definiert und umgesetzt.
+ Maßnahmen zum Schutz der übertragenen Inhalte vor unberechtigtem Zugriff sind umgesetzt.</t>
  </si>
  <si>
    <t>Access Management</t>
  </si>
  <si>
    <t>Inwieweit wird Informationssicherheit bei neuen oder weiterentwickelten IT-Systemen berücksichtigt?</t>
  </si>
  <si>
    <t>Inwieweit ist der Umgang mit Identifikationsmitteln gemanagt?</t>
  </si>
  <si>
    <t>Inwieweit sind Richtlinien zur Informationssicherheit vorhanden?</t>
  </si>
  <si>
    <t>+ Es existiert eine Definition und Dokumentation einer geeigneten Informationssicherheitsstruktur in der Organisation.</t>
  </si>
  <si>
    <t>Der Zugang zu IT-Systemen soll nur sicher identifizierten (authentifizierten) Benutzern möglich sein. Dafür wird die Identität eines Benutzers durch geeignete Verfahren sicher festgestellt.</t>
  </si>
  <si>
    <t>Inwieweit werden Informationen während der Übertragung geschützt?</t>
  </si>
  <si>
    <t>Name</t>
  </si>
  <si>
    <t>Kurzbeschreibung</t>
  </si>
  <si>
    <t>Reifegrad 0</t>
  </si>
  <si>
    <t>Reifegrad 1</t>
  </si>
  <si>
    <t>Reifegrad 2</t>
  </si>
  <si>
    <t>Reifegrad 3</t>
  </si>
  <si>
    <t>Reifegrad 4</t>
  </si>
  <si>
    <t>Reifegrad 5</t>
  </si>
  <si>
    <t xml:space="preserve">Unvollständig </t>
  </si>
  <si>
    <t>Ein Prozess ist nicht implementiert oder der Prozesszweck wird nicht erreicht. Es gibt nur geringe oder keine Anzeichen dafür, dass der Prozesszweck systematisch erreicht wird.</t>
  </si>
  <si>
    <t>Durchgeführt</t>
  </si>
  <si>
    <t>Gesteuert</t>
  </si>
  <si>
    <t xml:space="preserve">+ Prozessdokumentation
+ Prozessplan
+ Qualitätsplan, -aufzeichnungen
+ Prozessdurchführungsaufzeichnungen
</t>
  </si>
  <si>
    <t>Etabliert</t>
  </si>
  <si>
    <t>+ Prozessdokumentation
+ Prozessplan
+ Qualitätsaufzeichnungen
+ Richtlinien und Standards
+ Prozessdurchführungsaufzeichnungen</t>
  </si>
  <si>
    <t>Inwieweit werden Ereignisprotokolle aufgezeichnet und analysiert?</t>
  </si>
  <si>
    <t>Ereignisprotokolle unterstützen die Rückverfolgbarkeit von Ereignissen im Falle eines Sicherheitsvorfalls. Dies setzt voraus, dass Ereignisse, die zur Ermittlung der Ursachen notwendig sind, aufgezeichnet und gespeichert werden. Darüber hinaus ist die Protokollierung und Analyse von Aktivitäten gemäß der geltenden Gesetzgebung (z. B. Datenschutz- oder Betriebsverfassungsgesetz) erforderlich, um festzustellen, welches Benutzerkonto Änderungen an IT-Systemen vorgenommen hat.</t>
  </si>
  <si>
    <t>+ Prozessdokumentation
+ Prozesssteuerungsplan
+ Prozessverbesserungsplan
+ Prozessmessplan
+ Prozessdurchführungsaufzeichnungen</t>
  </si>
  <si>
    <t>Mögliche Nachweise (GWP)</t>
  </si>
  <si>
    <t>Vorhersagbar</t>
  </si>
  <si>
    <t>Optimierend</t>
  </si>
  <si>
    <t>+ Prozessverbesserungsplan
+ Prozessmessplan
+ Prozessdurchführungsaufzeichnungen</t>
  </si>
  <si>
    <t>Es wird einem Standardprozess gefolgt, der in das Gesamtsystem integriert ist. Abhängigkeiten zu anderen Prozessen sind dokumentiert und geeignete Schnittstellen geschaffen. Es existieren Nachweise, dass der Prozess über einen längeren Zeitraum nachhaltig und aktiv genutzt wurde.</t>
  </si>
  <si>
    <t>Beispiel</t>
  </si>
  <si>
    <t>Informationswert (Information Asset)</t>
  </si>
  <si>
    <t>Beispiele</t>
  </si>
  <si>
    <t>Geschäftsgeheimisse, kritische Geschäftsprozesse, Know-how, Patente</t>
  </si>
  <si>
    <t>Informationsträger (Supporting Asset)</t>
  </si>
  <si>
    <t>Anschrift:*</t>
  </si>
  <si>
    <t>Scope / TISAX Scope-ID *</t>
  </si>
  <si>
    <t>Datum des Assessments:*</t>
  </si>
  <si>
    <t>Ansprechpartner:*</t>
  </si>
  <si>
    <t>Ersteller:*</t>
  </si>
  <si>
    <t>+ die Vorgehensweise und Kriterien zur Klassifizierung von Projekten sind dokumentiert.
+ in einer frühen Phase des Projektes wird eine Risikobewertung auf Basis der definierten Vorgehensweise durchgeführt und bei Änderungen des Projektes wiederholt.
+ Für identifizierte Informationssicherheitsrisiken werden Maßnahmen abgeleitet und im Projekt berücksichtigt.</t>
  </si>
  <si>
    <r>
      <rPr>
        <sz val="10"/>
        <color theme="1"/>
        <rFont val="Calibri"/>
        <family val="2"/>
        <scheme val="minor"/>
      </rPr>
      <t>+ Die Schutzziele Integrität und Verfügbarkeit werden berücksichtigt.</t>
    </r>
  </si>
  <si>
    <r>
      <t>+ Die Einhaltung von Richtlinien wird organisationsweit überprüft.
+ Prüfungen von Richtlinien und Verfahren der Informationssicherheit werden regelmäßig durchgeführt.
+ Korrekturmaßnahmen für mögliche Nicht-Konformitäten (Abweichungen) werden eingeleitet und verfolgt.
+ Die Einhaltung von Anforderungen der Informationssicherheit (z. B. technische Vorgaben) werden regelmäßig überprüft.
+ Die Ergebnisse der durchgeführten Prüfungen werden aufgezeichnet und aufbewahrt.</t>
    </r>
    <r>
      <rPr>
        <u/>
        <sz val="10"/>
        <color theme="1"/>
        <rFont val="Calibri"/>
        <family val="2"/>
        <scheme val="minor"/>
      </rPr>
      <t/>
    </r>
  </si>
  <si>
    <t>+ Registrierung der IT-Geräte.
+ Anwender sind über fehlende Datensicherung auf mobilen Geräten informiert.</t>
  </si>
  <si>
    <t>Informationsträger (elektronische und physisch) werden zur Speicherung, Verarbeitung und zum Transport von Informationswerten eingesetzt.</t>
  </si>
  <si>
    <t>IT-System</t>
  </si>
  <si>
    <t>Prototyp</t>
  </si>
  <si>
    <t>Firma / Organisation:*</t>
  </si>
  <si>
    <t>E-Mail-Adresse:*</t>
  </si>
  <si>
    <t>1.6.1 Inwieweit werden Informationssicherheitsereignisse verarbeitet?</t>
  </si>
  <si>
    <t>1.1.1 Inwieweit sind Richtlinien zur Informationssicherheit vorhanden?</t>
  </si>
  <si>
    <t>1.2.3 Inwieweit werden Informationssicherheitsanforderungen in Projekten berücksichtigt?</t>
  </si>
  <si>
    <t>3.1.4 Inwieweit ist der Umgang mit mobilen IT-Geräten und mobilen Datenträgern gemanagt?</t>
  </si>
  <si>
    <t>3.1.1 Inwieweit werden Sicherheitszonen für den Schutz von Informationswerten gemanagt?</t>
  </si>
  <si>
    <t>5.2.6 Inwieweit werden IT-Systeme technisch überprüft (Systemaudit)?</t>
  </si>
  <si>
    <t>6.1.2 Inwieweit ist Geheimhaltung beim Austausch von Informationen vertraglich vereinbart?</t>
  </si>
  <si>
    <t>1.5.1 Inwieweit wird die Einhaltung der Informationssicherheit in Verfahren und Prozessen sichergestellt?</t>
  </si>
  <si>
    <t>Anforderungen (muss)</t>
  </si>
  <si>
    <t>Die Anforderungen dieser Spalte sind eine strikte Anforderung, für die es keine Ausnahmen gibt.</t>
  </si>
  <si>
    <t>Anforderungen (sollte)</t>
  </si>
  <si>
    <t>Zusatzanforderungen bei hohem Schutzbedarf</t>
  </si>
  <si>
    <t>Zusatzanforderungen bei sehr hohem Schutzbedarf</t>
  </si>
  <si>
    <t>Informationssicherheitsrisiken</t>
  </si>
  <si>
    <t>Schutzklasse "normal",
normaler Schutzbedarf</t>
  </si>
  <si>
    <t>Schutzklasse "sehr hoch",
sehr hoher Schutzbedarf</t>
  </si>
  <si>
    <t>Erläuterung</t>
  </si>
  <si>
    <t>Der potenzielle Schaden für die Organisation kann beträchtlich sein.</t>
  </si>
  <si>
    <t>Vertraulichkeitsklassifizierung "intern"</t>
  </si>
  <si>
    <t>Vertraulichkeitsklassifizierung "Vertraulich"</t>
  </si>
  <si>
    <t>Vertraulichkeitsklassifizierung "Streng Vertraulich"</t>
  </si>
  <si>
    <t>Der potenzielle Schaden für die Organisation ist begrenzt und überschaubar.</t>
  </si>
  <si>
    <t>Risiken, die bei der Erstellung und der Verarbeitung von Informationen existieren. Sie beziehen sich auf potenzielle Ereignisse, die einen negativen Effekt auf die Erreichung der Schutzziele der Informationssicherheit haben.</t>
  </si>
  <si>
    <t xml:space="preserve">Jegliche Art von Systemen, die elektronisch Informationen verarbeiten. </t>
  </si>
  <si>
    <t>Computer, Server, Cloud, Kommunikationssysteme, Videokonferenzsysteme, Smartphones, Tablets</t>
  </si>
  <si>
    <t>Dienstleistung im Bereich der Informationstechnologie.</t>
  </si>
  <si>
    <t>Glossar</t>
  </si>
  <si>
    <t>Schutzklasse "hoch",
hoher Schutzbedarf</t>
  </si>
  <si>
    <t>5.0.0</t>
  </si>
  <si>
    <t>4.1.3</t>
  </si>
  <si>
    <r>
      <t xml:space="preserve">Information Security Assessment 
</t>
    </r>
    <r>
      <rPr>
        <sz val="16"/>
        <color theme="1"/>
        <rFont val="Arial"/>
        <family val="2"/>
      </rPr>
      <t>Lizenz</t>
    </r>
  </si>
  <si>
    <t>Sie dürfen:</t>
  </si>
  <si>
    <t>Unter folgenden Bedingungen:</t>
  </si>
  <si>
    <t>Creative Commons Namensnennung-Keine Bearbeitungen 4.0 International Public License</t>
  </si>
  <si>
    <t>Durch die Ausübung der lizenzierten Rechte (wie unten definiert) erklären Sie sich rechtsverbindlich mit den Bedingungen dieser Creative Commons Namensnennung – Keine Bearbeitungen 4.0 International Public License (“Public License”) einverstanden. Soweit die vorliegende Public License als Lizenzvertrag anzusehen ist, gewährt Ihnen der Lizenzgeber die in der Public License genannten lizenzierten Rechte im Gegenzug dafür, dass Sie die Lizenzbedingungen akzeptieren, und gewährt Ihnen die entsprechenden Rechte in Hinblick auf Vorteile, die der Lizenzgeber durch das Verfügbarmachen des lizenzierten Materials unter diesen Bedingungen hat.</t>
  </si>
  <si>
    <t>Abschnitt 1 – Definitionen</t>
  </si>
  <si>
    <t>Abschnitt 2 – Umfang</t>
  </si>
  <si>
    <t>Abschnitt 3 – Lizenzbedingungen</t>
  </si>
  <si>
    <t>Ihre Ausübung der lizenzierten Rechte unterliegt ausdrücklich folgenden Bedingungen</t>
  </si>
  <si>
    <t>Abschnitt 4 – Sui-generis-Datenbankrechte</t>
  </si>
  <si>
    <t>Soweit die lizenzierten Rechte Sui-generis-Datenbankrechte beinhalten, die auf Ihre Nutzung des lizenzierten Materials Anwendung finden, gilt:</t>
  </si>
  <si>
    <t xml:space="preserve">Es sei ferner klargestellt, dass dieser Abschnitt 4 Ihre Verpflichtungen aus der vorliegenden Public License nur ergänzt und nicht ersetzt, soweit die lizenzierten Rechte andere Urheberrechte oder ähnliche Rechte enthalten. </t>
  </si>
  <si>
    <t>Abschnitt 5 – Gewährleistungsausschluss und Haftungsbeschränkung</t>
  </si>
  <si>
    <t>Abschnitt 6 – Laufzeit und Beendigung</t>
  </si>
  <si>
    <t>Es sei klargestellt, dass dieser Abschnitt 6(b) die Rechte des Lizenzgebers, Ausgleich für Ihre Verletzung der vorliegenden Public License zu verlangen, nicht einschränkt.</t>
  </si>
  <si>
    <t>Abschnitt 7 – Sonstige Bedingungen</t>
  </si>
  <si>
    <t>Abschnitt 8 – Auslegung</t>
  </si>
  <si>
    <t xml:space="preserve">Es sei klargestellt, dass Sie gemäß der vorliegenden Public License keine Erlaubnis haben, abgewandeltes Material weiterzugeben. </t>
  </si>
  <si>
    <t>Abschnitt 9 – Verbreitung von Veränderungen</t>
  </si>
  <si>
    <t>a.   Zusätzlich zu den in Abschnitt 2(a)(3) eingeräumten Rechten, gewährt Ihnen der Lizenzgeber das Recht abgewandeltes Material weiterzugeben, sofern:</t>
  </si>
  <si>
    <t xml:space="preserve">Entfall des Control 12.9 </t>
  </si>
  <si>
    <t>Integration des Controls 16.2 in das neue Control 1.6.1</t>
  </si>
  <si>
    <t>Integration des Controls 15.2 in das neue Control 6.1.1</t>
  </si>
  <si>
    <t>Integration der Controls 14.2 und 14.3 in das neue Control 5.3.1</t>
  </si>
  <si>
    <t>Integration des Controls 13.3 in das neue Control 5.2.7</t>
  </si>
  <si>
    <t>Integration des Controls 12.6 in das neue Control 5.2.4</t>
  </si>
  <si>
    <t>Integration des Controls 11.3 in das neue Control 3.1.1</t>
  </si>
  <si>
    <t>Integration des Controls 11.2 in das neue Control 3.1.2</t>
  </si>
  <si>
    <t>Integration des Controls 9.3 in das neue Control 4.2.1</t>
  </si>
  <si>
    <t>Integration des Controls 8.3 in das neue Control 3.1.4</t>
  </si>
  <si>
    <t>Vereinheitlichung des Zielreifegrads über alle Controls auf Zielwert 3</t>
  </si>
  <si>
    <t>Überarbeitung aller Fragen, Ziele und Anforderungen</t>
  </si>
  <si>
    <t xml:space="preserve">Integration der Hinweise und Erläuterungen in das Modul Informationssicherheit, daher Entfall der Reiter Hinweise und Erläuterungen </t>
  </si>
  <si>
    <t>Entfall des Moduls Anbindung Dritter und Übernahme der Anforderungen in das Modul Informationssicherheit</t>
  </si>
  <si>
    <t>Neues Tabellenformat in allen Modulen zur besseren Übersicht und leichteren Exportmöglichkeiten</t>
  </si>
  <si>
    <t>Neustrukturierung des VDA ISA im Modul Informationssicherheit nach Themengebieten</t>
  </si>
  <si>
    <t>Änderung der Lizenz auf Creative Commons BY ND 4.0 + spezielle Bedingungen zur Verbreitung von veränderten Versionen</t>
  </si>
  <si>
    <t>Prototypen sind schutzbedürftig klassifizierte physische Fahrzeuge, Komponenten und Bauteile, welche noch nicht seitens des OEMs der Öffentlichkeit vorgestellt und/oder in geeigneter Form veröffentlicht wurden.</t>
  </si>
  <si>
    <t>Lagerräume, Garagen, Werkstätten, Teststrecken, Rechenzentren, Entwicklungsbereiche</t>
  </si>
  <si>
    <t>Mobiles Arbeiten</t>
  </si>
  <si>
    <t>Eignung von Mitarbeiter
der Mitarbeiter</t>
  </si>
  <si>
    <t>Umgang mit Identifikationsmitteln</t>
  </si>
  <si>
    <r>
      <t>+ Ein einheitliches Schema zur Klassifizierung von Informationswerten hinsichtlich des Schutzziels Vertraulichkeit ist vorhanden.
+ Es wird eine Bewertung der identifizierten Informationswerte nach den definierten Kriterien durchgeführt und dem vorhandenen Schema zur Klassifizierung zugeordnet. 
+ Vorgaben für den Umgang mit Informationsträgern (z. B. Kennzeichnung, korrekte Handhabung, Transport, Speicherung, Rückgabe, Löschung/Entsorgung) in Abhängigkeit von der Klassifizierung der Informationswerte sind vorhanden und werden angewendet.</t>
    </r>
    <r>
      <rPr>
        <u/>
        <sz val="10"/>
        <color theme="1"/>
        <rFont val="Calibri"/>
        <family val="2"/>
        <scheme val="minor"/>
      </rPr>
      <t/>
    </r>
  </si>
  <si>
    <t xml:space="preserve">Ziel eines Informationssicherheits-Risikomanagements ist das frühzeitige Erkennen, Bewerten und Behandeln von Risiken zur Erreichung der Schutzziele der Informationssicherheit. Es befähigt damit die Organisation, unter Abwägung der Chancen und Risiken angemessene Maßnahmen zum Schutz der Informationswerte der Organisation zu etablieren. Es ist empfehlenswert, das Informationssicherheits-Risikomanagement einer Organisation so einfach wie möglich zu gestalten, um es effektiv und effizient betreiben zu können. </t>
  </si>
  <si>
    <t>Es reicht nicht aus, Anforderungen an die Informationssicherheit zu definieren sowie Richtlinien zu erstellen und zu veröffentlichen. Es ist wichtig, regelmäßig die Wirksamkeit zu überprüfen.</t>
  </si>
  <si>
    <t>+ Eingesetzte betroffene IT-Dienste und IT-Dienstleistungen sind identifiziert.
+ Die für den IT-Dienst relevanten Sicherheitsanforderungen sind ermittelt.
+ Die verantwortliche Organisation für die Umsetzung der Anforderung ist definiert und sich ihrer Verantwortung bewusst.
+ Für gemeinsame Verantwortlichkeiten sind Mechanismen festgelegt und umgesetzt.
+ Die verantwortliche Organisation wird ihren jeweiligen Verantwortlichkeiten gerecht.</t>
  </si>
  <si>
    <t>Für Organisationen gelten Gesetze, Vorschriften und interne Richtlinien. Bereits bei der Einstellung von Mitarbeitern ist es wichtig, dass sich Mitarbeiter zur Einhaltung der Richtlinien verpflichten und die Konsequenzen eines Fehlverhaltens bekannt sind.</t>
  </si>
  <si>
    <t xml:space="preserve">Wenn die Anforderungen und die Risiken der Informationssicherheit bei den Mitarbeitern nicht bekannt sind, besteht das Risiko, dass sich Mitarbeiter falsch verhalten und damit der Organisation ein Schaden entsteht. Daher ist es wichtig, dass Informationssicherheit als selbstverständlicher Teil ihrer Tätigkeit verinnerlicht ist und gelebt wird. </t>
  </si>
  <si>
    <t>Mobile IT-Geräte (z. B. Notebooks, Tablets, Smartphones) und mobile Datenträger (z. B. SD-Cards, Festplatten) werden in der Regel nicht nur in den Räumlichkeiten einer Organisation verwendet, sondern auch mobil eingesetzt. Hier besteht ein höheres Risiko unter anderem in Bezug auf Verlust oder Diebstahl.</t>
  </si>
  <si>
    <t>Das Management von Zugriffsberechtigungen dient dazu, dass nur berechtigte (autorisierte) Benutzer Zugriff auf Informationen und IT-Anwendungen haben. Zu diesem Zweck werden den Benutzerkonten Zugriffsrechte zugewiesen.</t>
  </si>
  <si>
    <t>Es gilt beim Einsatz von kryptografischen Verfahren, sowohl Risiken im Bereich Verfügbarkeit (verlorenes Schlüsselmaterial) wie auch Risiken durch falsch angewendete Verfahren im Bereich Integrität und Vertraulichkeit (schlechte Algorithmen/Protokolle oder unzureichende Schlüsselstärken) zu berücksichtigen.</t>
  </si>
  <si>
    <t xml:space="preserve">+ Maßnahmen zur Sicherstellung der korrekten Adressen und des korrekten Transports von Informationen sind umgesetzt.
+ Der elektronische Datenaustausch erfolgt abhängig von der Klassifizierung durch Inhalts- und/oder Transportverschlüsselung. </t>
  </si>
  <si>
    <t>+ Anforderungen der Informationssicherheit bei Änderungen von Organisation, Geschäftsprozessen, IT-Systemen werden ermittelt und umgesetzt.</t>
  </si>
  <si>
    <t>Inwieweit werden IT-Systeme vor Schadsoftware geschützt?</t>
  </si>
  <si>
    <t xml:space="preserve">Ziel ist es, den Schutz der IT-Systeme vor Schadsoftware technisch und organisatorisch sicherzustellen. </t>
  </si>
  <si>
    <t>IT-Systeme in einem Netzwerk sind unterschiedlichen Risiken ausgesetzt oder haben einen unterschiedlichen Schutzbedarf. Um einen ungewollten Datenaustausch oder Zugriffe zwischen diesen IT-Systemen zu erkennen oder zu unterbinden werden diese in geeignete Segmente unterteilt und die Zugriffe durch Sicherheitstechnologien gesteuert und überwacht.</t>
  </si>
  <si>
    <t>+ Anforderungen an die Informationssicherheit von Netzwerkdiensten sind ermittelt und erfüllt.</t>
  </si>
  <si>
    <t xml:space="preserve">Inwieweit ist die Rückgabe und das sichere Entfernen von Informationswerten aus Organisationsfremden IT-Diensten geregelt? </t>
  </si>
  <si>
    <t>Um als Informationseigentümer die Hoheit über die Informationswerte zu gewährleisten, ist es erforderlich, dass im Falle einer Beendigung des IT-Dienstes die Informationswerte wieder sicher entfernt werden können bzw. bei Bedarf zurückgegeben werden.</t>
  </si>
  <si>
    <t>+ Es ist sichergestellt, dass durch eine wirksame Trennung (z. B. Mandantentrennung) unbefugte Nutzer anderer Organisationen nicht auf eigene Informationen zugreifen können.</t>
  </si>
  <si>
    <t>Es wird auch in der Zusammenarbeit mit Kooperationspartnern und Auftragnehmern ein angemessenes Informationssicherheitsniveau beibehalten.</t>
  </si>
  <si>
    <t xml:space="preserve">Inwieweit wird der Schutz von personenbezogenen Daten bei der Umsetzung der Informationssicherheit berücksichtigt? </t>
  </si>
  <si>
    <t>07.1.a (new)</t>
  </si>
  <si>
    <t>06.3.a (new)</t>
  </si>
  <si>
    <t>09.2.a (new)</t>
  </si>
  <si>
    <t>Neues Control "mobiles Arbeiten" (2.1.4)</t>
  </si>
  <si>
    <t>Neues Control "Eignung von Mitarbeitern" (2.1.1)</t>
  </si>
  <si>
    <t>Neues Control "Umgang mit identifikationsmitteln" (4.1.1)</t>
  </si>
  <si>
    <t>- Vergleich von 41 ausgewählten Sicherheits-Themen</t>
  </si>
  <si>
    <t>pet</t>
  </si>
  <si>
    <t>1.2.4</t>
  </si>
  <si>
    <t>1. Dieses eindeutig als veränderte, nicht durch den Lizenzgeber freigegebene Version erkennbar ist und</t>
  </si>
  <si>
    <t>2. alle Logos und/oder Marken des Lizenzgebers entfernt wurden.</t>
  </si>
  <si>
    <r>
      <rPr>
        <b/>
        <sz val="18"/>
        <rFont val="Arial"/>
        <family val="2"/>
      </rPr>
      <t>Information Security Assessment</t>
    </r>
    <r>
      <rPr>
        <sz val="18"/>
        <rFont val="Arial"/>
        <family val="2"/>
      </rPr>
      <t xml:space="preserve">
</t>
    </r>
    <r>
      <rPr>
        <sz val="16"/>
        <rFont val="Arial"/>
        <family val="2"/>
      </rPr>
      <t>Beispiele zu KPIs</t>
    </r>
  </si>
  <si>
    <t>Inwieweit ist ein Sicherheitskonzept vorhanden, das Mindestanforderungen zur physischen und umgebungsbezogenen Sicherheit für den Prototypenschutz beschreibt?</t>
  </si>
  <si>
    <t>+ Verantwortlichkeiten zur Zutrittsvergabe sind eindeutig geregelt und dokumentiert.
+ Ein Prozess bei Neuvergaben, Änderungen und Löschungen von Zutrittsberechtigungen ist vorhanden.
+ Verhaltensregeln bei Verlust/Diebstahl von Schließmitteln.</t>
  </si>
  <si>
    <t>Inwieweit ist sichergestellt, dass als schutzbedürftig klassifizierte Fahrzeuge, Komponenten und Bauteile, den Vorgaben des Auftraggebers entsprechend abgestellt/gelagert werden?</t>
  </si>
  <si>
    <t>Inwieweit ist die Außenhaut der zu schützenden Gebäude in einer Form ausgeführt, die ein Entfernen oder Öffnen von Außenhautkomponenten mit handelsüblichen Werkzeugen nicht ermöglichen?</t>
  </si>
  <si>
    <t>Inwieweit ist ein Sicht- und Einblickschutz in definierte Sicherheitsbereiche gewährleistet?</t>
  </si>
  <si>
    <t>Inwieweit ist der Schutz vor unbefugtem Betreten in Form einer Zugangskontrolle geregelt?</t>
  </si>
  <si>
    <t>Inwieweit werden die zu sichernden Räumlichkeiten auf Einbruch überwacht?</t>
  </si>
  <si>
    <t>Inwieweit ist ein dokumentiertes Besuchermanagement vorhanden?</t>
  </si>
  <si>
    <t>Inwieweit ist eine Mandantentrennung vor Ort gegeben?</t>
  </si>
  <si>
    <t>Inwieweit liegen vertragsrechtlich gültige Geheimhaltungsvereinbarungen/ -verpflichtungen vor?</t>
  </si>
  <si>
    <t>Inwieweit sind Vorgaben für die Beauftragung von Unterauftragnehmer bekannt und erfüllt?</t>
  </si>
  <si>
    <t>Inwieweit werden Mitarbeiter und Projektbeteiligte über den Umgang mit Prototypen nachweislich geschult und sensibilisiert?</t>
  </si>
  <si>
    <t>Inwieweit sind die Sicherheitseinstufungen des Projekts und die daraus resultierenden Maßnahmen zur Absicherung bekannt?</t>
  </si>
  <si>
    <t>Inwieweit ist ein Prozess zur Zutrittsvergabe in Sicherheitsbereiche definiert?</t>
  </si>
  <si>
    <t>Inwieweit existiert ein Prozess zur Einbringung und Nutzung von mobilen film- und fotofähigen Endgeräten in definierte Sicherheitsbereiche?</t>
  </si>
  <si>
    <t>Inwieweit werden Transporte von als schutzbedürftig klassifizierten Fahrzeugen, Komponenten oder Bauteilen nach den Vorgaben des Auftraggebers abgewickelt?</t>
  </si>
  <si>
    <t>Inwieweit werden die vorgegebenen Regelungen zur Tarnung von den Projektbeteiligten umgesetzt?</t>
  </si>
  <si>
    <t>Inwieweit werden Schutzmaßnahmen freigegebener Test- und Erprobungsgelände eingehalten/umgesetzt?</t>
  </si>
  <si>
    <t>Inwieweit werden die Schutzmaßnahmen für freigegebene Test- und Erprobungsfahrten in der Öffentlichkeit eingehalten/umgesetzt?</t>
  </si>
  <si>
    <t>Inwieweit sind die Sicherheitsvorgaben für Ausstellungen und Veranstaltungen mit als schutzbedürftig klassifizierten Fahrzeugen, Komponenten oder Bauteilen bekannt?</t>
  </si>
  <si>
    <t>Inwieweit sind die Schutzmaßnahmen für Film- und Fotoshootings mit als schutzbedürftig klassifizierten Fahrzeugen, Komponenten oder Bauteilen bekannt?</t>
  </si>
  <si>
    <t>+ Es ist ein Prozess zur Einholung von auftraggeberspezifischen Anforderungen zur Nutzung von als schutzbedürftig klassifizierten Erprobungsfahrzeugen auf Test- und Erprobungsgelände beschrieben und implementiert. 
+ Folgende Aspekte müssen Nutzern von Test- und Erprobungsgelände bekannt sein: 
  - Eine aktuelle Auflistung der vom Auftraggeber freigegebenen Test-, Erprobungsgelände.
  - Verhaltensregeln zur Absicherung des störungsfreien Versuchsbetriebs. 
  - Vom Auftraggeber definierte Schutzmaßnahmen. Diese werden umgesetzt.</t>
  </si>
  <si>
    <t>Die in diesem Abschnitt beschriebenen Anforderungen gelten für alle Unternehmen, die als schutzbedürftig klassifizierte Fahrzeuge, Komponenten oder Bauteile in eigenen Liegenschaften herstellen, lagern oder zur Nutzung überlassen bekommen.</t>
  </si>
  <si>
    <t>Die in diesem Abschnitt beschriebenen Anforderungen gelten für alle Unternehmen, die als schutzbedürftig klassifizierte Fahrzeuge, Komponenten oder Bauteile herstellen oder überlassen bekommen.</t>
  </si>
  <si>
    <t>Es ist ein Prozess zur Einholung von auftraggeberspezifischen Anforderungen zum Umgang mit als schutzbedürftig klassifizierten Erprobungsfahrzeugen beschrieben und implementiert. Die in diesem Kapitel beschriebenen Anforderungen sind für Komponenten und Bauteile nicht relevant. 
Bei der Nutzung von eigenen Liegenschaften sind die Controls in den Abschnitten 8.1, 8.2 und 8.3 mitzuprüfen. Sofern keine eigenen Liegenschaften genutzt werden, sind lediglich die Anforderungen aus den Abschnitten 8.2 und 8.3 zu erfüllen.</t>
  </si>
  <si>
    <t>Auftraggeberspezifische Sicherheitsvorgaben für Veranstaltungen oder Shootings mit als schutzbedürftig klassifizierten Fahrzeugen, Komponenten oder Bauteilen sind allen Projektbeteiligten bekannt. Dies ist von allen Unternehmen nachzuweisen, die mit der Planung, Vorbereitung oder Durchführung von Veranstaltungen oder Shootings beauftragt sind.
Bei der Nutzung von eigenen Liegenschaften sind die Controls in den Abschnitten 8.1, 8.2 und 8.3 mitzuprüfen. Sofern keine eigenen Liegenschaften genutzt werden, sind lediglich die Anforderungen aus den Abschnitten 8.2 und 8.3 zu erfüllen.</t>
  </si>
  <si>
    <t>+ Es ist ein Prozess zur Einholung von auftraggeberspezifischen Anforderungen für Ausstellungen und Veranstaltungen mit als schutzbedürftig klassifizierten Fahrzeugen, Komponenten oder Bauteilen beschrieben und implementiert.
+ Erstellte und mit dem Auftraggeber abgestimmte und freigegebene Sicherheitskonzepte (organisatorisch, technisch, personell).
+ Verhaltensregeln bei besonderen Vorkommnissen.</t>
  </si>
  <si>
    <t xml:space="preserve">+ Es ist ein Prozess zur Einholung von auftraggeberspezifischen Anforderungen für Film- und Fotoshootings mit als schutzbedürftig klassifizierten Fahrzeugen, Komponenten oder Bauteilen beschrieben und implementiert.
+ Der Nachweis über die Freigabe der voraussichtlich genutzten Örtlichkeiten.
+ Erstellte und mit dem Auftraggeber abgestimmte und freigegebene Sicherheitskonzepte (organisatorisch, technisch, personell).
+ Verhaltensregeln bei besonderen Vorkommnissen. </t>
  </si>
  <si>
    <t>Inwieweit wird die Eignung von Mitarbeitern für sensible Tätigkeitsbereiche sichergestellt?</t>
  </si>
  <si>
    <t xml:space="preserve">Kompetente, verlässliche und vertrauenswürdige Mitarbeiter sind ein Schlüssel für die Informationssicherheit in der Organisation. Aus diesem Grund ist es wichtig, die Eignung von potenziellen Mitarbeitern (z. B. Bewerbern) in einem angemessenen Maß zu überprüfen. </t>
  </si>
  <si>
    <t>Nur wenn Informationssicherheit in den strategischen Zielen einer Organisation verankert ist, kann Informationssicherheit nachhaltig in einer Organisation umgesetzt werden. Das Informationssicherheitsmanagementsystem (ISMS) ist ein Steuerungsinstrument für die Organisationsleitung, mit dem sie sicherstellt, dass Informationssicherheit nicht nur ein Ergebnis von Zufällen und individuellem Engagement, sondern von nachhaltigem Management ist.</t>
  </si>
  <si>
    <t>Insbesondere bei organisationsfremden IT-Diensten, die mit verhältnismäßig geringen Kosten oder kostenfrei nutzbar sind, besteht ein erhöhtes Risiko, dass die Beschaffung und Inbetriebnahme ohne geeignete Berücksichtigung der Informationssicherheitsanforderungen erfolgt und somit die Sicherheit nicht gewährleistet ist.</t>
  </si>
  <si>
    <t>Werden Informationen über ein öffentliches oder privates Netzwerk übertragen können diese u.U. durch unberechtigte Dritte mitgelesen oder verändert werden. Daher müssen Anforderungen an den Schutzbedarf der Informationen ermittelt und dieser durch geeignete Maßnahmen bei der Übertragung umgesetzt werden.</t>
  </si>
  <si>
    <t>Es ist wichtig, dass ein gemeinsames Verständnis der Verantwortungsaufteilung existiert und die Umsetzung aller Sicherheitsanforderungen sichergestellt wird. Bei der Nutzung von organisationsfremden IT-Dienstleistungen und IT-Diensten sind deshalb die Verantwortlichkeiten bezüglich der Umsetzung von Maßnahmen zur Informationssicherheit festzulegen und nachweisbar zu dokumentieren.</t>
  </si>
  <si>
    <t>+ Bei IT-Diensten wurde die Konfiguration anhand der notwendigen Sicherheitsanforderungen konzipiert, umgesetzt und dokumentiert.
+ Das verantwortliche Personal ist entsprechend geschult.</t>
  </si>
  <si>
    <t>Inwieweit wird sichergestellt, dass nur evaluierte und freigegebene organisationsfremde IT-Dienste zum Verarbeiten von Informationswerten der Organisation eingesetzt werden?</t>
  </si>
  <si>
    <t>+ Die Ergebnisse der durchgeführten Prüfungen werden dokumentiert und an die Organisationsleitung berichtet.</t>
  </si>
  <si>
    <t xml:space="preserve">Die geordnete Verarbeitung von Informationssicherheitsereignissen hat das Ziel, möglichen Schaden zu begrenzen und ein wiederholtes Eintreten zu verhindern. </t>
  </si>
  <si>
    <t>Unter vertragliche Anforderungen fallen z. B. Kundenanforderungen</t>
  </si>
  <si>
    <t>Um die Berechtigung für den physischen Zutritt wie auch elektronischen Zugang zu prüfen, werden oft Identifikationsmittel wie Schlüssel, Sichtausweise oder kryptographische Tokens verwendet. Die Schutzmerkmale sind nur dann verlässlich, wenn der Umgang mit solchen Identifikationsmitteln adäquat gehandhabt wird.</t>
  </si>
  <si>
    <t>- E-Mail-Verschlüsselung mittels S/MIME, PGP
- verschlüsselte PDF-Dateien, verschlüsselte ZIP-Dateien</t>
  </si>
  <si>
    <t xml:space="preserve">- E-Mail-Verschlüsselung mittels TLS
- Zugriff auf Webseiten mittels https:// </t>
  </si>
  <si>
    <t>Der Zugang zu Informationen und IT-Systemen erfolgt über validierte Benutzerkonten, welche einer Person zugeordnet sind. Es ist wichtig, dass Anmeldeinformationen geschützt werden sowie eine Nachvollziehbarkeit von Transaktionen und Zugriffen sichergestellt ist.</t>
  </si>
  <si>
    <t>+ Ein Basis-Benutzerprofil mit minimalen Zugriffsrechten und Funktionalitäten ist vorhanden und wird angewendet.
+ Herstellerseitig vorgegebene Standardkonten und -Passwörter werden deaktiviert (z. B. durch Sperrung oder Änderung des Passworts).
+ Die Einrichtung von Benutzerkonten erfolgt durch die verantwortliche Stelle oder ist durch diese autorisiert.
+ Die Einrichtung von Benutzerkonten unterliegt einem Genehmigungsprozess (4-Augen-Grundsatz).
+ Benutzerkonten von Dienstleistern werden nach Beendigung der Aufgabe gesperrt.
+ Sperr- und Löschfristen für Benutzerkonten sind definiert.
+ Die Verwendung von Standard-Passworten wird technisch verhindert.
+ Beim Einsatz einer starken Authentifizierung wird das Medium (z. B. Faktor Besitz) sicher verwendet.
+ Es findet eine regelmäßige Überprüfung der Benutzerkonten statt. Dazu gehören auch Benutzerkonten in IT-Systemen von Kunden.</t>
  </si>
  <si>
    <t>Desktop-Firewall, Binden an Loopback-Interfaces</t>
  </si>
  <si>
    <t>+ Ein angemessenes Patch-Management ist definiert und umgesetzt (z. B. Test und Installation von Patches).
+ Risikominimierende Maßnahmen sind, soweit notwendig, umgesetzt.
+ Die erfolgreiche Installation von Patches ist in geeigneter Weise überprüft.</t>
  </si>
  <si>
    <t>Netzwerkdienst</t>
  </si>
  <si>
    <t>+ Die Anforderungen an die Informationssicherheit bei der Planung und Entwicklung von IT-Systemen sind ermittelt und werden berücksichtigt.
+ Die Anforderungen an die Informationssicherheit bei der Beschaffung oder Erweiterung von IT-Systemen und IT-Komponenten sind ermittelt und werden berücksichtigt.
+ Anforderungen an die Informationssicherheit bei Änderungen in entwickelten IT-Systemen sind berücksichtigt.
+ Systemabnahmetests unter Berücksichtigung der Anforderungen an die Informationssicherheit werden durchgeführt.</t>
  </si>
  <si>
    <t>+ Auftragnehmer und Kooperationspartner werden einer Risikobewertung bzgl. der Informationssicherheit unterzogen.
+ Mit Auftragnehmern und Kooperationspartnern wird durch vertragliche Vereinbarungen ein angemessenes Informationssicherheitsniveau sichergestellt.
+ Mit Auftraggebern vereinbarte vertragliche Vereinbarungen werden, soweit zutreffend, an Auftragnehmer und Kooperationspartner weitergegeben.
+ Eine Überprüfung der Einhaltung vertraglicher Vereinbarungen findet statt.</t>
  </si>
  <si>
    <t>+ Die räumliche Situation ist auch geeignet, als schutzbedürftig klassifizierte Fahrzeuge vor unberechtigtem Zugriff zu schützen.</t>
  </si>
  <si>
    <t>+ Auftragnehmer und Kooperationspartner werden vertraglich verpflichtet, Anforderungen an ein angemessenes Informationssicherheitsniveau zusätzlich an Unterauftragnehmer weiterzugeben.
+ Serviceberichte und Dokumente von Auftragnehmer und Kooperationspartner werden kontrolliert.</t>
  </si>
  <si>
    <t>Die Organisation benötigt mindestens eine Richtlinie für Informationssicherheit. Diese spiegelt die Wichtigkeit und Bedeutung der Informationssicherheit wider und ist an die Organisation angepasst. Weitere Richtlinien können je nach Organisationsgröße und -struktur sinnvoll sein.</t>
  </si>
  <si>
    <r>
      <rPr>
        <sz val="10"/>
        <color theme="1"/>
        <rFont val="Calibri"/>
        <family val="2"/>
        <scheme val="minor"/>
      </rPr>
      <t>+ Systemaudits werden unter Berücksichtigung von ggf. dadurch erzeugten Sicherheitsrisiken (z. B. Störungen) geplant.
+ Systemaudits werden von ausgebildeten Spezialisten durchgeführt.
+ Für Systemaudits stehen geeignete Werkzeuge (z. B. Schwachstellen-Scanner) zur Verfügung.
+ Nach dem Audit wird in einem angemessenen Zeitraum ein Report erstellt.</t>
    </r>
  </si>
  <si>
    <t>+ Informationen über technische Schwachstellen zu den genutzten IT-Systemen werden gesammelt (z. B. Information vom Hersteller, System-Audits, CVS-Datenbank) und bewertet (z. B. Common Vulnerability Scoring System CVSS).
+ Potenziell betroffene IT-Systeme und Software werden identifiziert, beurteilt und Schwachstellen behandelt.</t>
  </si>
  <si>
    <t>Referenz zu ISO 27017: CLD.8.1.5</t>
  </si>
  <si>
    <t>Referenz zu ISO 27017: CLD.6.3.1</t>
  </si>
  <si>
    <t>+ Es besteht eine Verpflichtung zur Geheimhaltung über das Arbeitsverhältnis bzw. den Auftrag hinaus.
+ Informationssicherheit wird in den Arbeitsverträgen der Mitarbeiter berücksichtigt.
+ Eine Vorgehensweise bei Verstößen gegen oben genannte Verpflichtungen ist beschrieben.</t>
  </si>
  <si>
    <t>+ Mögliche Ausnahmesituationen sind ermittelt und erfasst.
+ Potenziell bedrohte Infrastrukturkomponenten (z. B. Zugänge, IT-Systeme) sind ermittelt und erfasst. 
+ Maßnahmen zur Begrenzung von Auswirkungen der Bedrohungen sind ermittelt und umgesetzt.
+ Für Ausnahmesituationen sind informationssicherheitsrelevante Aspekte in Verfahren, Prozessen und Abläufe berücksichtigt.</t>
  </si>
  <si>
    <t>Inwieweit werden Informationswerte hinsichtlich ihres Schutzbedarfs klassifiziert und gemanagt?</t>
  </si>
  <si>
    <t xml:space="preserve">Mögliche Maßnahmen: 
- Einsatz von Sicherheitstechnologien wie z. B. Firewall-Systemen, Intrusion Detection und Prevention Systemen (IDS/IPS), Netzwerkverwaltungswerkzeugen, Sicherheitssoftware für Netzwerke zur Unterbindung von ungewollten Datenaustausch.
</t>
  </si>
  <si>
    <t>5.2.3 Inwieweit werden IT-Systeme vor Schadsoftware geschützt?</t>
  </si>
  <si>
    <t>Einkauf, Informationssicherheit, Fachbereich</t>
  </si>
  <si>
    <t xml:space="preserve">Quotient: Anzahl vorliegender Richtlinien / Grundgesamtheit notwendiger Richtlinien </t>
  </si>
  <si>
    <t>Audit Management, IT Betrieb, System Owner</t>
  </si>
  <si>
    <t>Quotient: Anzahl zyklusgemäß geprüfter Richtlinien / Grundgesamtheit zu prüfender Richtlinien</t>
  </si>
  <si>
    <t>Backup-Software, CMDB</t>
  </si>
  <si>
    <t>Quotient: Anzahl Projekte mit Security-Berücksichtigung / Gesamtanzahl relevanter Projekte</t>
  </si>
  <si>
    <t>Quotient: Anzahl Projekte mit Berücksichtigung der Sicherheitsaspekte / Gesamtanzahl relevanter Projekte</t>
  </si>
  <si>
    <t>Die Qualität einer Datensicherung muss durch Kontrolle der Backups sichergestellt werden. Maßnahmen sind z. B. Datenrücksicherungen, System-Wiederherstellungen. 
Der KPI misst die Anzahl fehlerhafter Datenrücksicherungen</t>
  </si>
  <si>
    <t>Eine regelmäßige Überprüfung der Datensicherungen auf Funktionalität (z. B. durch Rücksicherung) ist die Voraussetzung für die Verfügbarkeit der Unternehmensinformationen.
Der KPI misst den Abdeckungsgrad der Datenrücksicherungstests.</t>
  </si>
  <si>
    <t xml:space="preserve">Quotient: Anzahl der umgesetzten Maßnahmen / Anzahl der vereinbarten Maßnahmen
</t>
  </si>
  <si>
    <t xml:space="preserve">Im Rahmen des ISMS müssen die erstellten Richtlinien/Dokumentationen auf Aktualität geprüft werden.
</t>
  </si>
  <si>
    <t>Steuerung der Prozessdurchführung (PA 2.1):
- Die Leistungsziele des Prozesses sind identifiziert.
- Die Durchführung des Prozesses wird geplant und überwacht.
- Die Durchführung des Prozesses wird zur Erfüllung der Planungen angepasst.
- Verantwortlichkeiten und Befugnisse zur Durchführung des Prozesses sind definiert, zugewiesen und kommuniziert.
- Für die Durchführung des Prozesses notwendige Ressourcen und Informationen sind ermittelt, bereitgestellt, zugewiesen und werden genutzt.
- Schnittstellen zwischen betroffenen Einheiten werden gemanagt, um eine effektive Kommunikation und eine klare Zuweisung von Verantwortlichkeiten sicherzustellen.
Management der Arbeitsprodukte (PA 2.2):
- Anforderungen an die Arbeitsergebnisse des Prozesses sind definiert
- Anforderungen an die Dokumentation und die Steuerung der Arbeitsergebnisse sind definiert.
- Arbeitsergebnisse werden angemessen identifiziert, dokumentiert und gesteuert.
- Arbeitsergebnisse werden in Übereinstimmung mit geplanten Maßnahmen überprüft und nötigenfalls angepasst, um die Anforderungen zu erfüllen.</t>
  </si>
  <si>
    <t xml:space="preserve">Prozessdefinition (PA 3.1):
- Ein Standardprozess einschließlich in geeigneter Weise angepasste Vorgaben ist definiert, der die grundlegenden Elemente beschreibt, die ein definierter Prozess enthalten muss.
- Die Reihenfolge und das Zusammenspiel des Standardprozesses mit anderen Prozessen sind bestimmt.
- Kompetenzen und Rollen, die zur Durchführung des Prozesses erforderlich sind, sind als Teil des Standardprozesses identifiziert.
- Infrastruktur und Arbeitsumgebung, die zur Durchführung eines Prozesses erforderlich sind, sind als Teil des Standardprozesses identifiziert.
- Geeignete Methoden sind bestimmt, um die Wirksamkeit und Angemessenheit des Prozesses zu überwachen.
Ausbringung/Verbreitung/Verteilung des Prozesses (PA 3.2):
- Ein definierter Prozess, der auf einem geeignet ausgewählten und/oder zugeschnittenen Standardprozess basiert, ist ausgebracht/verbreitet.
- Benötigte Rollen, Verantwortlichkeiten und Befugnisse zur Durchführung des definierten Prozesses sind zugewiesen und kommuniziert.
- Das Personal, welches den definierten Prozess durchführt, ist kompetent bzw. fachkundig, was auf einer geeigneten Ausbildung, Training und Erfahrung beruht.
- Erforderliche Ressourcen und Informationen, die zur Durchführung des definierten Prozesses erforderlich sind, sind verfügbar, zugewiesen und werden genutzt.
- Erforderliche Infrastruktur und eine Arbeitsumgebung, die zur Durchführung des definierten Prozesses erforderlich sind, sind verfügbar, werden gemanagt und gewartet.
- Geeignete Daten werden gesammelt und analysiert, um ein grundlegendes Verständnis für das Verhalten des Prozesses zu gewinnen, seine Angemessenheit und Wirksamkeit zu zeigen und zu bewerten, wo eine kontinuierliche Prozessverbesserung (KVP) gemacht werden kann. </t>
  </si>
  <si>
    <r>
      <t xml:space="preserve">Sicherheitszone 1 (grün)
</t>
    </r>
    <r>
      <rPr>
        <b/>
        <sz val="10"/>
        <color theme="1"/>
        <rFont val="Calibri"/>
        <family val="2"/>
        <scheme val="minor"/>
      </rPr>
      <t>Schwerpunkt: Bauliche und organisatorische Maßnahmen</t>
    </r>
    <r>
      <rPr>
        <sz val="10"/>
        <color theme="1"/>
        <rFont val="Calibri"/>
        <family val="2"/>
        <scheme val="minor"/>
      </rPr>
      <t xml:space="preserve">
Zutrittsberechtigte Personen (intern): gemäß Arbeitsaufgabe, jeder innerhalb der Organisation
Zutrittsberechtigte Personen (extern): Schriftliche Bestätigung der Geheimhaltung, Vorliegen einer GHV mit Partnerfirma
Besucherregelung: Nur registrierte Besucher, Hinweis auf Geheimhaltung, alleiniger Aufenthalt in zugewiesenen Bereichen zulässig
Zutrittssteuerung: Schutz vor unbefugtem Zutritt
Einsehbarkeit: Clean Desk
Überwachung: ggf. Kameraüberwachung (Prävention Sachbeschädigung)
Widerstandswerte: Angemessene einbruchhemmende Maßnahmen, falls möglich Zwiebelschalenprinzip beachten
Drucker: keine besonderen Maßnahmen 
Entsorgung von Informationen: keine besonderen Maßnahmen
</t>
    </r>
    <r>
      <rPr>
        <b/>
        <sz val="10"/>
        <color theme="1"/>
        <rFont val="Calibri"/>
        <family val="2"/>
        <scheme val="minor"/>
      </rPr>
      <t xml:space="preserve">Schwerpunkt Bildaufzeichnungsgeräte
</t>
    </r>
    <r>
      <rPr>
        <sz val="10"/>
        <color theme="1"/>
        <rFont val="Calibri"/>
        <family val="2"/>
        <scheme val="minor"/>
      </rPr>
      <t>Mitführen: 
Organisationsmitarbeiter: Unversiegeltes Mitführen erlaubt
Partnerfirmenmitarbeitern/Besuchern: Unversiegeltes Mitführen erlaubt
Nutzung (z. B. Fotografieren): 
Organisationsmitarbeiter: Nutzung zulässig
Partnerfirmenmitarbeitern/Besuchern: Nutzung nicht zulässig</t>
    </r>
  </si>
  <si>
    <t>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t>
  </si>
  <si>
    <t>Physical Security and Business Continuity</t>
  </si>
  <si>
    <t>System acquisitions, requirement management and development</t>
  </si>
  <si>
    <t>Es wird einem etablierten Prozess gefolgt. Die Wirksamkeit des Prozesses wird durch Erheben von Kennzahlen kontinuierlich überwacht. Es sind Grenzwerte definiert, bei denen der Prozess als nicht hinreichend wirksam angesehen wird und angepasst werden muss. (Key Performance Indicators)</t>
  </si>
  <si>
    <t>+ Arbeitsergebnisse, die einen Nachweis zu Prozessergebnissen bieten.</t>
  </si>
  <si>
    <t>Es wird einem Prozess gefolgt, der seine Ziele erreicht. Prozessdokumentation und Prozessdurchführungsnachweise sind vorhanden.</t>
  </si>
  <si>
    <r>
      <rPr>
        <b/>
        <sz val="18"/>
        <color theme="1"/>
        <rFont val="Arial"/>
        <family val="2"/>
      </rPr>
      <t>Information Security Assessment</t>
    </r>
    <r>
      <rPr>
        <b/>
        <sz val="16"/>
        <color theme="1"/>
        <rFont val="Arial"/>
        <family val="2"/>
      </rPr>
      <t xml:space="preserve">
</t>
    </r>
    <r>
      <rPr>
        <sz val="16"/>
        <color theme="1"/>
        <rFont val="Arial"/>
        <family val="2"/>
      </rPr>
      <t>Fragebogen</t>
    </r>
  </si>
  <si>
    <r>
      <rPr>
        <b/>
        <sz val="18"/>
        <rFont val="Arial"/>
        <family val="2"/>
      </rPr>
      <t xml:space="preserve">Information Security Assessment </t>
    </r>
    <r>
      <rPr>
        <b/>
        <sz val="16"/>
        <rFont val="Arial"/>
        <family val="2"/>
      </rPr>
      <t xml:space="preserve"> 
</t>
    </r>
    <r>
      <rPr>
        <sz val="16"/>
        <rFont val="Arial"/>
        <family val="2"/>
      </rPr>
      <t>Zusatzanforderungen Prototypenschutz</t>
    </r>
  </si>
  <si>
    <r>
      <rPr>
        <b/>
        <sz val="18"/>
        <rFont val="Arial"/>
        <family val="2"/>
      </rPr>
      <t>Information Security Assessment</t>
    </r>
    <r>
      <rPr>
        <b/>
        <sz val="16"/>
        <rFont val="Arial"/>
        <family val="2"/>
      </rPr>
      <t xml:space="preserve">
</t>
    </r>
    <r>
      <rPr>
        <sz val="16"/>
        <rFont val="Arial"/>
        <family val="2"/>
      </rPr>
      <t>Ergänzungsfragen zum Datenschutz zur Feststellung der grundsätzlichen Eignung eines Dienstleisters 
als Auftragsverarbeiter i.S.d. Art. 28 der Europäischen Datenschutz-Grundverordnung</t>
    </r>
  </si>
  <si>
    <t>Mobile Datenträger, IT-Systeme, IT-Services/IT-Dienste, Papierunterlagen</t>
  </si>
  <si>
    <t>Personenbezogene Daten</t>
  </si>
  <si>
    <t>+ Es besteht eine Verpflichtung zur Geheimhaltung.
+ Es besteht eine Verpflichtung zur Einhaltung der Richtlinien zur Informationssicherheit.</t>
  </si>
  <si>
    <t>+ Verfahren zur Vergabe und zum Entzug von Zutrittsberechtigungen sind etabliert.
+ Richtlinien für das Besuchermanagement (inkl. Registrierung und Begleitung von Besuchern) sind definiert.
+ Richtlinien für Einbringen und Nutzung von mobilen IT-Geräten und mobilen Datenträgern (z. B. Registrierung vor Mitnahme auch bei Gästen, Kennzeichnungspflichten) sind definiert und umgesetzt.
+ Netzwerk-/Infrastrukturkomponenten (eigene oder Kundennetzwerke) sind vor unautorisiertem Zugang geschützt.
+ Externe Liegenschaften zur Lagerung und Verarbeitung von Informationswerten sind im Rahmen des Sicherheitszonenkonzeptes berücksichtigt (z. B. Lagerräume, Garagen, Werkstätten, Teststrecken, Rechenzentren).</t>
  </si>
  <si>
    <t>+ Welche Auftragnehmer/Dienstleister erhalten oder verarbeiten schutzbedürftige Daten?
+ Welche Auftragnehmer/Dienstleister erhalten Zutritt zu Sicherheitsbereichen? 
+ Existieren, neben der Geheimhaltungsvereinbarung, weitere vertragliche Vereinbarungen in Bezug auf die Informationssicherheit?
+ Wie erfolgt die Überprüfung der Einhaltung vertraglicher Vereinbarungen beim Auftragnehmer/Dienstleister?
+ An welchen Stellen im Unternehmen erfolgen Risikobewertungen in Bezug auf den Einsatz von Auftragnehmer/Dienstleister?
+ Gibt es eine Informationssicherheitsrichtlinie für Auftragnehmer/Dienstleister?
+ Wie erfolgt der Nachweis der Einhaltung der Richtlinien durch die Auftragnehmer/Dienstleister?
+ Welche Auftragnehmer/Dienstleister sind/werden überprüft?
+ Wie wird die Überprüfung dokumentiert?
+ Welche Kriterien lösen eine Bewertung aus?
+ Wie erfolgt die Überprüfung der von Auftragnehmer/Dienstleister erbrachten Leistungen?
+ Werden Netzwerke/IT-Systeme durch Auftragnehmer/Dienstleister betreut?
+ Wie stellen Sie sicher, dass Auftragnehmer/Dienstleister nicht unautorisiert auf Informationen mit hohem/sehr hohem Schutzbedarf zugreifen können?</t>
  </si>
  <si>
    <t xml:space="preserve">+ Template NDA mit Auftragnehmer
+ Beispiel eines unterschriebenen NDA
+ Beispiel einer Risikobewertung (Schwerpunkt: Aspekte der Informationssicherheit)
+ Informationssicherheitsrichtlinie für Dienstleister / Vertragsklauseln bezüglich Informationssicherheit 
+ Prozessbeschreibung B2B-/Lieferantenmanagement (z.B. Lieferantenauswahl, Lieferantenbewertung, Lieferantenqualifizierung)
+ Sichtung Selbstauskünfte
+ Sichtung Testate / Zertifikate ausgewählter Lieferanten (z. B. TISAX Label; ISO27001-Zertifikat)
+ Beispiel einer durchgeführten Lieferantenbewertung (Fokus Informationssicherheitsaspekte) 
+ Sichtung Auditberichte
+ Liste freigegebener Auftragnehmer
+ Sichtung SLA-Reporting 
</t>
  </si>
  <si>
    <t>+ Alle eingesetzten kryptographischen Verfahren (z. B. Verschlüsselungs-, Signatur, und Hash-Algorithmen, Protokolle, Applikationen) bieten nach dem Stand der Technik die notwendige Sicherheit für das Einsatzgebiet.
+ Rechtliche Rahmenbedingungen für den Einsatz von Kryptographie sind berücksichtigt.</t>
  </si>
  <si>
    <t>+ Anforderungen zur Verwaltung und Steuerung von Netzwerken sind ermittelt und erfüllt.
+ Anforderungen an eine Segmentierung des Netzwerkes sind ermittelt und erfüllt.</t>
  </si>
  <si>
    <t>Die Privatsphäre und der Schutz von personenbezogener Daten werden entsprechend den Anforderungen der relevanten länderspezifischen Gesetze und Vorschriften bei der Umsetzung der Informationssichersicherheit berücksichtigt.</t>
  </si>
  <si>
    <t>Quotient: Anzahl überprüfter SLAs / Gesamtzahl der SLAs</t>
  </si>
  <si>
    <t>Regelmäßige Überprüfungen der SLAs für Netzwerkdienste stellen sicher, dass immer die aktuellen Sicherheitsanforderungen berücksichtigt werden.</t>
  </si>
  <si>
    <t>Ein flächendeckender und durchgängiger Schutz von allen relevanten mobilen Endgeräten ist die Grundlage für einen sicheren Betrieb dieser mobilen Endgeräte. Der KPI misst den Abdeckungsgrad der definierten Schutzmaßnahmen.</t>
  </si>
  <si>
    <t>Abdeckungsgrad von Event-Logs auf sicherheitskritischen IT-Systemen</t>
  </si>
  <si>
    <t>Alle relevanten IT-Systeme unterliegen einem regelmäßigem Audit</t>
  </si>
  <si>
    <t>individuell zu bestimmen (z. B. Grün: &gt; 90%, Gelb: 70-90%, Rot: &lt; 70%, Sonderfall rechnungslegungsrelevante IT-Systeme: Zielabdeckung = 100 %)</t>
  </si>
  <si>
    <t>Die Inhalte von Awareness Maßnahmen sollten Erkenntnisse aus Informationssicherheits-vorfällen berücksichtigen. 
Der KPI misst die Effektivität von Awareness-Maßnahmen durch eine Erfassung (Anzahl- oder Kosten-bezogen) der Sicherheitsvorfälle mit menschlichen Fehlhandlungen als Ursache.</t>
  </si>
  <si>
    <t>Control VDA ISA 5.0</t>
  </si>
  <si>
    <t>Control VDA ISA 4.1</t>
  </si>
  <si>
    <t>2.1.3 Inwieweit werden Mitarbeiter über die Risiken beim Umgang mit Informationen geschult und sensibilisiert?</t>
  </si>
  <si>
    <t xml:space="preserve">4.1.3 Inwieweit werden Benutzerkonten und Anmeldeinformationen 
sicher verwaltet und angewandt? </t>
  </si>
  <si>
    <t>Abdeckungsgrad Review "Benutzer-Accounts" (Benutzerkonten)</t>
  </si>
  <si>
    <t>"Sammelaccounts" 
(Sammel-Konten)</t>
  </si>
  <si>
    <t>Flächendeckender Schutz aller durch Schadsoftware bedrohten IT-Systeme</t>
  </si>
  <si>
    <t>Abdeckungsgrad von Admin-Logs auf sicherheitskritischen IT-Systemen</t>
  </si>
  <si>
    <t>Alle IT-Systeme haben nur valide Benutzerkonten</t>
  </si>
  <si>
    <t>Effektivität der Risikobehandlung in Beschaffungsvorgängen von IT-Systemen</t>
  </si>
  <si>
    <r>
      <t xml:space="preserve">Der wesentliche Schutz vor Malware ist für ein Unternehmen eine flächendeckende Endpoint Security. Der KPI erfasst den Anteil der geschützten IT-Systeme unter Berücksichtigung von genehmigten Ausnahmen. </t>
    </r>
    <r>
      <rPr>
        <strike/>
        <sz val="11"/>
        <color rgb="FFFF0000"/>
        <rFont val="Calibri"/>
        <family val="2"/>
        <scheme val="minor"/>
      </rPr>
      <t/>
    </r>
  </si>
  <si>
    <t>Eine regelmäßige und vollständige Erstellung von Datensicherungen dient dem Schutz vor Datenverlust z.B. im Falle eines Systemausfalles oder einem Befall der IT-Systeme durch Schadsoftware. 
Der KPI misst den Abdeckungsgrad der Datensicherung.</t>
  </si>
  <si>
    <t>Funktionsfähigkeit der Datensicherungen aller gesicherten IT-Systeme</t>
  </si>
  <si>
    <t>Quotient: Anzahl geloggter sicherheitskritischer IT-Systeme / Gesamtzahl sicherheitskritischer IT-Systeme</t>
  </si>
  <si>
    <t>Ein flächendeckendes Patch Management schützt das Unternehmen vor Malware und Exploits. Der KPI misst den Einbezug von IT-Systemen und Applikationen im Patch Management Prozess.</t>
  </si>
  <si>
    <t>Die zeitnahe Installation von Patches härtet IT-Systeme und Anwendungen und reduziert so "Exploit Windows" für das Unternehmen. Der KPI misst die Erfassung des SOLL- und IST-Zustandes der Patches</t>
  </si>
  <si>
    <t>Alle IT-Systeme haben aktuellen Schutz</t>
  </si>
  <si>
    <t xml:space="preserve">Quotient: Anzahl auditierter IT-Systeme / Gesamtzahl sicherheitskritscher IT-Systeme </t>
  </si>
  <si>
    <t>Event-Logging ermöglicht die Nachvollziehbarkeit von Aktivitäten in einem Prozess bzw. Prozessschritt/auf einem IT-System/in einer Applikation. Diese Funktionalität hilft bei der Aufklärung von Systemfehlern/-auffälligkeiten. Logs sollten in sicherheitskritischen IT-Systemen aktiviert sein.</t>
  </si>
  <si>
    <t>Alle relevanten IT-Systeme und Applikationen sind in das Admin-Logging integriert</t>
  </si>
  <si>
    <t>Alle relevanten IT-Systeme und Applikationen sind in das Eventlogging integriert</t>
  </si>
  <si>
    <t>individuell zu bestimmen (z. B. Grün: = 100% (der zu IT-sichernden IT-Systeme), Gelb: 70-99%, Rot: &lt;70%)</t>
  </si>
  <si>
    <t>Quotient: Anzahl durchgeführter Reviews / Gesamtzahl IT-Systeme im Scope</t>
  </si>
  <si>
    <t>Alle IT-Systeme sind im Patch-Prozess einbezogen</t>
  </si>
  <si>
    <t>Quotient: Anzahl geschützter IT-Systeme / Gesamtzahl IT-Systeme (bereinigt um genehmigte Ausnahmen)</t>
  </si>
  <si>
    <t>Quotient: Anzahl aller IT-Systeme bei denen das Backup durch einen Funktionalitätstest überprüft wurde/ Gesamtzahl aller gesicherten IT-Systeme</t>
  </si>
  <si>
    <t>Quotient: Anzahl aller in der Datensicherung erfassten IT-Systeme / Gesamtzahl IT-Systeme (bereinigt um genehmigte Ausnahmen)</t>
  </si>
  <si>
    <t xml:space="preserve">Quotient: Anzahl aktuell gepatchter IT-Systeme / Gesamtzahl IT-Systeme (bereinigt um genehmigte Ausnahmen) </t>
  </si>
  <si>
    <t xml:space="preserve">5.2.1 Inwieweit werden Änderungen gesteuert? </t>
  </si>
  <si>
    <t>3.1.2 Inwieweit ist in Ausnahmesituationen die Informationssicherheit sichergestellt?</t>
  </si>
  <si>
    <t xml:space="preserve">5.2.5 Inwieweit werden Schwachstellen erkannt und behandelt? </t>
  </si>
  <si>
    <t>5.2.4 Inwieweit werden Ereignisprotokolle aufgezeichnet und analysiert?</t>
  </si>
  <si>
    <t>5.3.2 Inwieweit sind Anforderungen 
an Netzwerkdienste definiert?</t>
  </si>
  <si>
    <t>5.3.1 Inwieweit wird Informationssicherheit bei 
neuen oder weiterentwickelten IT-Systemen berücksichtigt?</t>
  </si>
  <si>
    <t>Regelmäßige Überprüfungen der IT-Systeme auf nicht notwendige Accounts sind die Voraussetzung für eine konsistente und aktuelle Benutzerbasis nach dem Need-to-know Prinzip. Der KPI misst den Abdeckungsgrad der Maßnahme "regelmäßiger Benutzer-Review".</t>
  </si>
  <si>
    <t xml:space="preserve">Informationssicherheitsthemen sind im Rahmen von Projekten zu adressieren. 
</t>
  </si>
  <si>
    <t>Admin-Logging ermöglicht die Nachvollziehbarkeit von Administratoraktivitäten in einem Prozess bzw. Prozessschritt/auf einem IT-System/in einer Applikation. Diese Funktionalität hilft bei der Aufklärung von Auffälligkeiten. Administrator-Logs sollten in sicherheitskritischen IT-Systemen aktiviert sein und vor (Admin-) Manipulationen geschützt werden.</t>
  </si>
  <si>
    <t>Zeitnahe Bearbeitung von Informationssicherheits-Vorfällen</t>
  </si>
  <si>
    <t>Anzahl Rot: &gt; 0, Grün = 0</t>
  </si>
  <si>
    <t>Anzahl Rot: &lt; 1, Grün = 1</t>
  </si>
  <si>
    <t>Informationseigentümer, Usermanagement, Vorgesetzte</t>
  </si>
  <si>
    <t>IT, IT-System-Owner, Informationseigentümer, Risikoeigner</t>
  </si>
  <si>
    <t>IT, System-Owner, Informationseigentümer, Risikoeigner</t>
  </si>
  <si>
    <t>IT, System-Owner, Informationseigentümer, Risikoeigner, User Management</t>
  </si>
  <si>
    <t>IT, System-Owner, Informationseigentümer, User Management</t>
  </si>
  <si>
    <t>Die Anforderungen dieser Spalte sind grundsätzlich durch die Organisation umzusetzen. Für diese Anforderungen kann es jedoch unter bestimmten Umständen eine valide Begründung geben, diese nicht zu erfüllen. Die Auswirkungen einer Abweichung müssen durch die Organisation verstanden und eine Abweichung nachvollziehbar begründet werden.</t>
  </si>
  <si>
    <t>Das Informationssicherheits-Risikomanagement ist für das frühzeitige Erkennen, Bewerten und Behandeln von Risiken zur Erreichung der Schutzziele der Informationssicherheit erforderlich. Es befähigt damit die Organisation, unter Abwägung der Chancen und Risiken, angemessene Maßnahmen zum Schutz der Informationswerte der Organisation zu etablieren.</t>
  </si>
  <si>
    <t>Maßstab für die „Reife“ des gesamten ISMS oder von Teilen hiervon. Er ist der Grad der Strukturierung und der systematischen Steuerung des Gesamt- oder der Teilprozesse. Für die in diesem Dokument genutzten Reifegrade gelten die im Reiter "Reifegrade" aufgeführten Anforderungen.</t>
  </si>
  <si>
    <t>+ Risikobeurteilungen werden sowohl regelmäßig als auch anlassbezogen durchgeführt.
+ Informationssicherheitsrisiken werden in geeigneter Form (z. B. Eintrittswahrscheinlichkeit und potenzieller Schaden) bewertet.
+ Informationssicherheitsrisiken sind dokumentiert.
+ Jedem Informationssicherheitsrisiko ist ein Verantwortlicher (Risikoeigner) zugeordnet. Dieser ist für die Beurteilung und Behandlung der Informationssicherheitsrisiken verantwortlich.</t>
  </si>
  <si>
    <t>+ Sensible Tätigkeitsbereiche und Stellen sind ermittelt.
+ Die Anforderungen an Mitarbeiter bezüglich ihres Stellenprofils sind ermittelt und erfüllt.
+ Die Identität von potenziellen Mitarbeitern wird überprüft (z. B. Prüfung von Ausweisdokumenten).</t>
  </si>
  <si>
    <t>+ Die persönliche Eignung von potenziellen Mitarbeitern wird mit einfachen Methoden überprüft (z. B. Einstellungsgespräch).
+ Es findet eine erweiterte Prüfung der Eignung abhängig vom Tätigkeitsbereich und Stelle statt. (z. B. Assessment-Center, psychologische Analyse, Prüfung von Referenzen, Zeugnissen und Diplomen, Einsichtnahme in Führungszeugnisse, Prüfung des beruflichen und privaten Hintergrunds).</t>
  </si>
  <si>
    <t>+ Die Auswahl der Verfahren zur Benutzerauthentifizierung wurde auf Basis einer Risikobewertung getroffen. Mögliche Angriffsszenarien wurden berücksichtigt (z. B. direkte Zugriffsmöglichkeit aus dem Internet).
+ Die eingesetzten Verfahren zur Benutzerauthentifizierung entsprechen dem aktuellen Stand der Technik.</t>
  </si>
  <si>
    <t>+ Ein formales Genehmigungsverfahren ist etabliert.
+ Änderungen werden bezüglich möglicher Auswirkungen auf die Informationssicherheit geprüft und bewertet.
+ Änderungen mit Auswirkung auf die Informationssicherheit werden geplant und getestet.
+ Verfahren für den Rückfall im Fehlerfall sind berücksichtigt.</t>
  </si>
  <si>
    <t>+ Anforderungen an den Schutz vor Schadsoftware sind ermittelt.
+ Technische und organisatorische Maßnahmen zum Schutz vor Schadsoftware sind definiert und umgesetzt.</t>
  </si>
  <si>
    <t>+ Ein Verfahren zur Rückgabe und sicheren Entfernung der Informationswerte aus jedem organisationsfremden IT-Dienst ist definiert und umgesetzt.</t>
  </si>
  <si>
    <t>Es wird einem vorhersagbaren Prozess gefolgt, bei dem die kontinuierliche Verbesserung wesentliches Ziel ist. Die Verbesserung wird von dedizierten Ressourcen aktiv vorangetrieben.</t>
  </si>
  <si>
    <t>Ergebnis (Reifegrad)</t>
  </si>
  <si>
    <t>Effektivität von Awareness-Maßnahmen</t>
  </si>
  <si>
    <t>e-Learnings, Präsenzschulungen, Schulungsplan, Schulungsregister</t>
  </si>
  <si>
    <t>12.1 Änderungsmanagement
 (Change-Management)</t>
  </si>
  <si>
    <t>Eine hohe Qualität des Change-Management Prozesses führt zu einer geringen Fehlerquote von durchgeführten Änderungen und trägt so zu einem sicheren Betrieb bei. Der KPI misst die Fehlerquote von Changes.</t>
  </si>
  <si>
    <t>Ein flächendeckend und durchgängig eingehaltener Change-Management Prozess ist die Grundlage für einen sicheren Betrieb. Der KPI misst den Abdeckungsgrad von Vorgaben-konformen Changes.</t>
  </si>
  <si>
    <t>IT Betrieb, Change-Management</t>
  </si>
  <si>
    <t>Projektmanagement, Change-Management</t>
  </si>
  <si>
    <t>Quotient: Anzahl von (Rück-) Sicherungen mit Fehlern / Gesamtzahl aller Rücksicherungstests</t>
  </si>
  <si>
    <t>Alle IT-Systeme sind auf aktuellem Patch Level</t>
  </si>
  <si>
    <t>Change-Management Konsole, Software Distribution Plattform, CMDB, WSUS</t>
  </si>
  <si>
    <t>IT, Informationssicherheit, Compliance</t>
  </si>
  <si>
    <t>individuell zu bestimmen (z. B. je nach Kategorie maximale Lösungszeiträume:
-PRIO 1: Tage
-PRIO 2: Wochen
-PRIO 3: Monate
ungelöste Vorfälle innerhalb eines Zeitraums, z. B. Grün: &lt; 2%, Gelb: 2-5%, Rot: &gt;5%)</t>
  </si>
  <si>
    <t>Jeweils für jede individuelle Kritikalitätsstufe:
Alle in definierten Zeitraum ungelösten Incidents / alle Incidents</t>
  </si>
  <si>
    <t>Schwachstellen erhöhen das Risiko für die IT-Systeme. Anforderungen an Vertraulichkeit, Verfügbarkeit und Integrität nicht erfüllen zu können. Unter anderem können Angreifer durch Ausnutzung einer Schwachstelle Zugriff zum IT-System erlangen oder dessen Betriebsstabilität gefährden.</t>
  </si>
  <si>
    <t xml:space="preserve">+ Festlegung von Grundsätzen zum Datenschutz (Verarbeitung personenbezogener Daten) in einer unternehmensinternen, dokumentierten Datenschutz-Strategie (z.B. unternehmensinternen Richtlinie).
+ Implementierung von unternehmensinternen Gremien oder Verantwortlichkeiten - unter Mitarbeit des Datenschutzbeauftragten - in denen datenschutzrelevante Themen behandelt werden.
+ Implementierung eines Prozesses, der bei datenschutzrelevanten Themen (z. B. im Rahmen einer Datenschutzfolgenabschätzung) die Involvierung des Datenschutzbeauftragten sicherstellt. 
+ Dokumentation von Verarbeitungsvorgängen bei der Verarbeitung personenbezogener Daten.
+ Dokumentation von Stellungnahmen und Kommentaren des Datenschutzbeauftragten hinsichtlich datenschutzrechtlicher Bewertungen.
+ Implementierung eines Prozesses mittels dessen - bei Beauftragung eines Unterauftragsverarbeiters - im Wege eines Vertrages oder eines anderen Rechtsinstrumentes dem Auftragsverarbeiter entsprechende Datenschutzpflichten auferlegt werden, wie sie im Vertrag zwischen dem Verantwortlichen und dem Auftragsverarbeiter festgelegt sind. 
+ Unternehmensinterne Arbeitsanweisungen oder Handbücher in speziellen Aufgabengebieten bzgl. der Verarbeitung personenbezogener Daten.
+ Verpflichtung der Mitarbeiter (inkl. evtl. Unterauftragnehmer) zur Vertraulichkeit.
+ Implementierung technisch-organisatorischer Maßnahmen zur Unterstützung des Verantwortlichen beim Umgang mit Betroffenenrechten, soweit dies möglich und der Verarbeitung angemessen ist.
+ Implementierung von Meldeprozessen für eine unverzügliche Meldung an den Auftraggeber unter Berücksichtigung ggf. vorhandener Unterauftragnehmer, so dass gesetzliche Meldefristen für Datenschutzvorfälle eingehalten werden können.
+ Dokumentation von Unterauftragsverhältnissen einschließlich der vertraglichen Regelungen mit relevanten Unterauftragnehmern, wobei ein mögliches Einsichtsrecht in die vertragliche Regelung in jedem Fall auf die datenschutzrelevanten Verpflichtungen des Unterauftragnehmers begrenzt ist.  
+ Implementierung eines Prozesses zur Dokumentation von datenschutzrechtlichen Weisungen.
+ Fähigkeit der Umsetzung von Löschkonzepten.
+ Implementierung eines Verfahrens zur regelmäßigen Überprüfung, Bewertung und Evaluierung der TOM. </t>
  </si>
  <si>
    <t>+ Nachweis einer regelmäßigen Überprüfung und Optimierung des Datenschutzmanagementsystems (z.B. Zertifizierung).
+ Maßnahmen zur Einhaltung der Vertraulichkeit und Integrität bei der Weitergabe personenbezogener Daten.
+ angemessene Schutzmechanismen zur Verringerung des unberechtigten Zugriffs auf personenbezogene Daten.
+ verpflichtende Schulung von Mitarbeitern, die mit der Verarbeitung personenbezogener Daten des Auftraggebers betraut sind (z.B. Präsenzschulungen, WBT).
+ Sicherstellung der Umsetzung der Verträge und der Weisungen des Auftraggebers.</t>
  </si>
  <si>
    <t>+ Dokumentation wesentlicher Tätigkeiten bzgl. der Verarbeitung personenbezogener Daten gem. gesetzlicher Anforderungen.
+ Unterstützung des Auftraggebers bei der Durchführung von Datenschutzfolgenabschätzungen und der Dokumentation der daraus resultierenden Ergebnisse.
+ Information an den Auftraggeber bei Feststellung rechtswidriger Datenverarbeitung, ggf. unter Berücksichtigung unterschiedlicher nationaler Gesetzgebungen.</t>
  </si>
  <si>
    <t>Der Prototypenschutz umfasst als schutzbedürftig klassifizierte Fahrzeuge, Komponenten und Bauteile, welche noch nicht seitens des OEMs der Öffentlichkeit vorgestellt und/oder in geeigneter Form veröffentlicht wurden.
Der auftraggebende Fachbereich des OEMs ist für die Klassifizierung der Schutzbedürftigkeit von Fahrzeugen, Komponenten und Bauteilen verantwortlich. Die Mindestanforderungen zum Prototypenschutz sind für die Schutzklassen hoch und sehr hoch nach VDA ISA anzuwenden.</t>
  </si>
  <si>
    <t>Inwieweit ist eine Perimetersicherung vorhanden, die einen unberechtigten Zutritt zu den zu schützenden Objekten der Liegenschaften verhindert?</t>
  </si>
  <si>
    <t>Der unberechtigte Zutritt zu Liegenschaften, in denen als schutzbedürftig klassifizierte Fahrzeuge, Komponenten oder Bauteile hergestellt, bearbeitet oder gelagert werden, ist zu verhindern.</t>
  </si>
  <si>
    <t>Der unberechtigte Zutritt in Gebäude / Sicherheitsbereiche, in denen als schutzbedürftig klassifizierte Fahrzeuge, Komponenten oder Bauteile hergestellt, bearbeitet oder gelagert werden, ist zu verhindern.</t>
  </si>
  <si>
    <t>+ Eine massive Bauweise (Mauerwerk, Beton, Stahlbeton oder Spannbeton).
+ Fenster und Türen in der Außenhaut sind in Anlehnung an RC2 oder höher auszuführen.</t>
  </si>
  <si>
    <t xml:space="preserve">+ Der Schutz vor Einblick durch relevante Glasflächen ist sichergestellt.
+ Eine Einsicht bei geöffneten Türen/Toren/Fenstern in definierte Sicherheitsbereiche wird verhindert. </t>
  </si>
  <si>
    <t>+ Die vom Auftraggeber spezifizierten Vorgaben zum Abstellen/Lagern sind nachweislich bekannt und werden eingehalten.</t>
  </si>
  <si>
    <t>IT-Dienstleistung (IT Service)</t>
  </si>
  <si>
    <t>DHCP, DNS, https, STARTTLS</t>
  </si>
  <si>
    <t>Identifikation der Auftragnehmer und Festlegung Schutzbedarf und Sicherheitsanforderungen:
Entscheidend für diese Einschätzung ist, ob der Auftragnehmer im Rahmen seiner Tätigkeit 
1) Zugriff oder Einsicht auf Informationen oder Sicherheitszonen des Unternehmens mit normalem Schutzbedarf im Bezug auf Vertraulichkeit erhält, oder
2) relevante Informationen liefert oder verändern kann, bei denen der Schutzbedarf im Bezug auf Integrität normal ist, oder
3) Prozesse oder IT-Systeme relevant beeinflussen kann, deren Verfügbarkeitsschutzbedarf normal ist (vergl. interne oder kundenbezogene SLAs).
Typische Auftragnehmer mit normalem Schutzbedarf sind z. B. Reinigungsdienste für allgemeine Bereiche, klassische Logistikunternehmen oder Wartungspersonal.
Die Mindestanforderungen an die Informationssicherheit (in Bezug auf das jeweilige Schutzziel) sollten in einer Richtlinie (z. B. Informationssicherheitsrichtlinie für Dienstleister) definiert werden. Als Grundlage für diese Anforderungen können neben unternehmensspezifischen Anforderungen auch die Anforderungen des hier vorliegenden ISA genutzt werden. Diese Richtlinie kann auftragsspezifisch ergänzt werden.
Sicherstellung der Umsetzung beim Auftragnehmer:
Die Sicherheitsanforderungen sollten z. B. bei Auftragsvergabe, in Briefings (Projektmeetings), mit entsprechenden Dokumenten (z. B. Informationssicherheitsrichtlinie für Dienstleister) oder bei Betreten des Geländes (bei Auftragnehmer, die ihre Leistungen vor Ort erbringen) dem Auftragnehmer bekannt gemacht werden. Die Einhaltung der Informationssicherheitsvorgaben sollte vertraglich festgeschrieben sein. Hierbei sollte, soweit relevant, bereits auf mögliche weitere Unterauftragnehmer des Auftragnehmer eingegangen werden. Dies kann durch individuelle Vereinbarungen, wie z. B. allgemeine Einkaufsbedingungen, passieren.  In vielen Fällen sichern Lieferanten (z. B. IT-Dienstleister) die Einhaltung von Sicherheitsanforderungen auch bereits in ihren Standardverträgen zu.
Um die Sicherstellung der Anforderungen geeignet sicherzustellen, sollten einfache Mechanismen etabliert werden. Beispielhaft können hier genannt werden:
- mindestens Vorlage einer vom Management bestätigten Selbstauskunft (z. B. ISA) oder geeignetes Testat/Zertifikat
- Recht auf und Durchführung von unregelmäßigen stichprobenartigen und anlassbezogenen Überprüfungen.</t>
  </si>
  <si>
    <t xml:space="preserve">Identifikation der Auftragnehmer und Festlegung Schutzbedarf und Sicherheitsanforderungen:
Entscheidend für diese Einschätzung ist, ob der Auftragnehmer im Rahmen seiner Tätigkeit 
1) Zugriff oder Einsicht auf Informationen oder Sicherheitszonen des Unternehmens mit hohem Schutzbedarf im Bezug auf Vertraulichkeit erhält, oder
2) relevante Informationen liefert oder verändern kann, bei denen der Schutzbedarf im Bezug auf Integrität hoch ist, oder
3) Prozesse oder IT-Systeme relevant beeinflussen kann, deren Verfügbarkeitsschutzbedarf mindestens hoch ist (vergl. interne oder kundenbezogene SLAs).
Typische Auftragnehmer mit hohem Schutzbedarf sind Reinigungsdienstleister, die eigenständig entsprechende Sicherheitsbereiche säubern, IT-Dienstleister (z. B. Datenbank-Administratoren), Consultants, Agenturen und Unterauftragnehmer (z. B. Werkzeugbauer, denen Projektdaten weitergegeben werden müssen).
Für Auftragnehmer mit hohem Schutzbedarf gelten natürlich die Mindestanforderungen an die Informationssicherheit im Bezug auf das jeweilige Schutzziel. Diese Anforderungen sollten im einzelnen durch notwendige allgemeine (siehe z. B. ISA hoher Schutzbedarf) und auftragsspezifische Anforderungen ergänzt werden.
Sicherstellung der Umsetzung beim Auftragnehmer:
Hier kann man sich zunächst an der Vorgehensweise für normalen Schutzbedarf orientieren
Neben der Verpflichtung zur Umsetzung eines angemessenen Informationssicherheitsniveaus und der Verpflichtung zur Geheimhaltung sollte ein Auditrecht vertraglich festgeschrieben werden bzw. angemessene Kontrollen (regelmäßige Auditierung des Auftragnehmers) sichergestellt werden. Dies kann auch eine Verpflichtung zur Teilnahme am TISAX beinhalten.
Um die Sicherstellung der Anforderungen geeignet sicherzustellen, sollten einfache Mechanismen etabliert werden. Beispielhaft kann hier genannt werden:
- Auftragnehmer benötigt TISAX Label für hohen Schutzbedarf oder vergleichbares (z. B. ISO 27001 Zertifikat mit entsprechendem Scope)
- Recht auf und Durchführung von regelmäßigen stichprobenartigen und anlassbezogenen Überprüfungen.
</t>
  </si>
  <si>
    <t>+ Der Geltungsbereich (Scope) des ISMS (die vom ISMS gemanagte Organisation) ist festgelegt.
+ Die Anforderungen der Organisation an das ISMS sind ermittelt.
+ Die Organisationsleitung hat das ISMS beauftragt und freigegeben.
+ Das ISMS stellt der Organisationsleitung geeignete Kontroll- und Steuerungsmittel zur Verfügung (z. B. Management-Review).
+ Anwendbare Kontrollen wurden ermittelt (z. B. ISO 27001 Statement of Applicability, ausgefüllter ISA Katalog).
+ Die Wirksamkeit des ISMS wird regelmäßig durch das Management überprüft.</t>
  </si>
  <si>
    <t>+ Sicherstellung, dass jedem Projektbeteiligtem die Sicherheitseinstufung und die Sicherheitsvorgaben je nach Projektfortschritt bekannt gemacht sind.
+ Berücksichtigung von Stufenplänen, Maßnahmen zur Geheimhaltung und Tarnung, Entwicklungsrichtlinien.
+ Die Anforderungen werden als Anforderung für die Informationssicherheit des Projektes berücksichtigt (siehe Controls 1.2.3 und 7.1.1 Informationssicherheit).</t>
  </si>
  <si>
    <r>
      <t xml:space="preserve">Information Security Assessment 
</t>
    </r>
    <r>
      <rPr>
        <sz val="16"/>
        <rFont val="Arial"/>
        <family val="2"/>
      </rPr>
      <t>Änderungshistorie</t>
    </r>
  </si>
  <si>
    <t>Bezeichnet im Sinne des VDA ISA einen Automobilhersteller</t>
  </si>
  <si>
    <r>
      <rPr>
        <b/>
        <sz val="18"/>
        <rFont val="Arial"/>
        <family val="2"/>
      </rPr>
      <t>Information Security Assessment</t>
    </r>
    <r>
      <rPr>
        <b/>
        <sz val="16"/>
        <rFont val="Arial"/>
        <family val="2"/>
      </rPr>
      <t xml:space="preserve">
</t>
    </r>
    <r>
      <rPr>
        <sz val="16"/>
        <rFont val="Arial"/>
        <family val="2"/>
      </rPr>
      <t>Ergebnisse gemäß VDA ISA 4 (ISO 2700x)</t>
    </r>
  </si>
  <si>
    <r>
      <rPr>
        <b/>
        <sz val="18"/>
        <rFont val="Arial"/>
        <family val="2"/>
      </rPr>
      <t>Information Security Assessment</t>
    </r>
    <r>
      <rPr>
        <b/>
        <sz val="16"/>
        <rFont val="Arial"/>
        <family val="2"/>
      </rPr>
      <t xml:space="preserve">
</t>
    </r>
    <r>
      <rPr>
        <sz val="16"/>
        <rFont val="Arial"/>
        <family val="2"/>
      </rPr>
      <t>Ergebnisse gemäß VDA ISA 5</t>
    </r>
  </si>
  <si>
    <t>Integration des Controls 12.4 in die neuen Control 3.1.2 und 3.1.4</t>
  </si>
  <si>
    <t>Das ISA dient als Basis für
- ein Self-Assessment zur Bestimmung des Zustandes der Informationssicherheit in der Organisation (z. B. Unternehmen)
- Audits durch interne Fachabteilungen (z. B. Revision, Informationssicherheit)
- die Prüfung nach TISAX (Trusted Information Security Assessment Exchange, http://enx.com/tisax/)</t>
  </si>
  <si>
    <t>9.1</t>
  </si>
  <si>
    <t>9.2</t>
  </si>
  <si>
    <t>9.3</t>
  </si>
  <si>
    <t>9.4</t>
  </si>
  <si>
    <t>Integration des Controls 1.2 in das neue Control 1.4.1</t>
  </si>
  <si>
    <t>Integration des Controls 1.3 in das neue Control 1.2.1</t>
  </si>
  <si>
    <t>Integration des Controls 9.4 in das neue Control 4.1.3</t>
  </si>
  <si>
    <t>5.0.2</t>
  </si>
  <si>
    <t xml:space="preserve">Korrektur Berechnung Gesamtreifegrad </t>
  </si>
  <si>
    <t>Eingabeprüfung Spalte "Reifegrad"</t>
  </si>
  <si>
    <t>Korrektur Änderungshistorie</t>
  </si>
  <si>
    <t>3.1 Physical Security and Business Continuity</t>
  </si>
  <si>
    <t>4.2 Access Management</t>
  </si>
  <si>
    <t>5.3 System acquisitions, requirement management and development</t>
  </si>
  <si>
    <t>2 Human Resources</t>
  </si>
  <si>
    <t>3 Physical Security and Business Continuity</t>
  </si>
  <si>
    <t>Access Control</t>
  </si>
  <si>
    <t>9</t>
  </si>
  <si>
    <t xml:space="preserve">+ Die Anforderungen an den Umgang mit Informationsträgern (z. B. Transport, Aufbewahrung, Reparatur, Verlust, Rückgabe, Entsorgung) sind ermittelt und erfüllt. </t>
  </si>
  <si>
    <t>5.0.3</t>
  </si>
  <si>
    <t>Änderung der Nummerierung im Modul "Datenschutz"</t>
  </si>
  <si>
    <t>Korrektur Diagrammbezeichnungen im Modul "Ergebnisse"</t>
  </si>
  <si>
    <t>Ergänzung von Druckbereichen</t>
  </si>
  <si>
    <t>Referenz zu ISO 27001: A.6.1.5</t>
  </si>
  <si>
    <t>Referenz zu ISO 27001: 6.1.2, 6.1.3</t>
  </si>
  <si>
    <t>Referenz zu ISO 27001: A.18.2.2, A.18.2.3</t>
  </si>
  <si>
    <t>Referenz zu ISO 27001: A.18.2.1</t>
  </si>
  <si>
    <t>Referenz zu ISO 27001: A.7.1.1</t>
  </si>
  <si>
    <t>Referenz zu ISO 27001: A.12.3, A.17.1, A.17.2</t>
  </si>
  <si>
    <t>Referenz zu ISO 27001: A.6.2, A.8.3</t>
  </si>
  <si>
    <t>Referenz zu ISO 27001: 
A.9.2.6</t>
  </si>
  <si>
    <t>Referenz zu ISO 27001: A.9.2.3, A.9.2.5, A.9.4.1</t>
  </si>
  <si>
    <t>Referenz zu ISO 27001: A.9.1., A.9.4.2</t>
  </si>
  <si>
    <t>Referenz zu ISO 27001: A.13.2.2, A.13.2.4</t>
  </si>
  <si>
    <t>Referenz zu ISO 27001: A.12.1.2</t>
  </si>
  <si>
    <t>Referenz zu ISO 27001: A.12.1.4</t>
  </si>
  <si>
    <t>Referenz zu ISO 27001: A.12.2</t>
  </si>
  <si>
    <t>Referenz zu ISO 27001: A.12.4.1, A.12.4.2, A.12.4.3</t>
  </si>
  <si>
    <t>Referenz zu ISO 27001: A.12.6</t>
  </si>
  <si>
    <t>Referenz zu ISO 27001: A12.7, A.18.2.3</t>
  </si>
  <si>
    <t>Referenz zu ISO 27001: A.13.1.2</t>
  </si>
  <si>
    <t>Referenz zu ISO 27001: A.13.1.1, A.13.1.3</t>
  </si>
  <si>
    <t>Referenz zu ISO 27001: A.14.1</t>
  </si>
  <si>
    <t>Referenz zu ISO 27001: A.15.1, A.15.2.1</t>
  </si>
  <si>
    <t>Referenz zu ISO 27001: A.18.1.1, A.18.1.2, A.18.1.3, A.18.1.5</t>
  </si>
  <si>
    <t>Referenz zu ISO 27001: A.18.1.4</t>
  </si>
  <si>
    <t>Referenz zu ISO 27001: 4</t>
  </si>
  <si>
    <t>Referenz zu ISO 27001: A.8.1.1, A.8.1.2</t>
  </si>
  <si>
    <t>Referenz zu ISO 27001:  A.8.1.3 und A.8.1.4</t>
  </si>
  <si>
    <r>
      <t xml:space="preserve">Information Security Assessment
</t>
    </r>
    <r>
      <rPr>
        <sz val="16"/>
        <rFont val="Arial"/>
        <family val="2"/>
      </rPr>
      <t xml:space="preserve">Reifegrade
</t>
    </r>
    <r>
      <rPr>
        <sz val="10"/>
        <rFont val="Arial"/>
        <family val="2"/>
      </rPr>
      <t xml:space="preserve">
Die Antwort auf die Kontrollfragen ist ein Reifegrad in einem generischen Reifegrad-Modell, mit dem die Reife der dahinterstehenden Prozesse quantifiziert wird. Um die Reife zu bestimmen muss während der Bewertung objektiv nachweisbar sein, dass die Anforderungen auf der entsprechenden Stufe erfüllt werden. Dieses erfolgt zum Beispiel anhand von Arbeitsprodukten, welche als Ergebnisse aus den Prozessen der Kontrollfragen hervorgehen, oder durch Aussagen der fachlichen Prozessausführenden in Interviews.</t>
    </r>
  </si>
  <si>
    <t>Es gibt keinen Prozess, es wird keinem Prozess gefolgt oder der Prozess ist nicht geeignet, um das Ziel zu erreichen.</t>
  </si>
  <si>
    <t>Es wird einem nicht oder unvollständig dokumentierten Prozess gefolgt ("informeller Prozess") und es existieren Indizien, dass er sein Ziel erreicht.</t>
  </si>
  <si>
    <t>Prozessmessung (PA 4.1):
- Anforderungen an Prozessinformationen zur Unterstützung von relevanten, definierten Geschäftszielen sind etabliert.
- Ziele zur Prozessmessung sind aus den Anforderungen an Prozessinformationen abgeleitet.
- Quantitative Ziele bzgl. der Prozessdurchführung zur Unterstützung von relevanten, definierten Geschäftszielen sind etabliert.
- Kennzahlen und die Häufigkeit von Messungen sind identifiziert und sind in Übereinstimmung mit den Zielen zur Prozessmessung und den quantitativen Zielen bzgl. der Prozessdurchführung definiert.
- Messergebnisse sind gesammelt, analysiert und werden berichtet, um den Grad der quantitativen Zielerreichung bzgl. der Prozessdurchführung zu überwachen.
- Messergebnisse werden dazu genutzt, die Durchführung des Prozesses zu charakterisieren.
 Prozesssteuerung (PA 4.2):
- Analyse- und Steuerungstechniken sind bestimmt und werden, wo zutreffend, angewendet.
- Variable Steuerungsgrenzen sind zur gewöhnlichen Durchführung des Prozesses etabliert.
- Messdaten für spezielle Varianten werden analysiert
- korrigierende Maßnahmen werden durchgeführt, um spezielle Varianten zu adressieren.
- Steuerungsgrenzen werden erneut etabliert (falls erforderlich), um den korrigierenden Maßnahmen zu folgen.</t>
  </si>
  <si>
    <t>Prozessinnovation (PA 5.1):
- Ziele zur Prozessverbesserung sind für den jeweiligen Prozess definiert, welcher die relevanten Geschäftsziele unterstützt.
- Geeignete Daten werden analysiert, um die allgemeinen Gründe für Variationen bei der Durchführung von Prozessen zu identifizieren.
- Geeignete Daten werden analysiert, um die Möglichkeiten für die Anwendung von Best Practices und Innovation zu identifizieren.
- Möglichkeiten zur Verbesserung, die aus neuen Technologien und neuen Prozesskonzepten abgeleitet werden, sind identifiziert.
- Eine Umsetzungsstrategie ist etabliert, um die Ziele einer Prozessverbesserung zu erreichen.
Kontinuierliche Optimierung (PA 5.2):
- Die Auswirkung aller vorgeschlagenen Änderungen wird in Bezug auf die Ziele des definierten und des Standardprozesses bewertet.
- Die Umsetzung aller beschlossenen Änderungen wird gemanagt, um sicherzustellen, dass jegliche Unterbrechung der Durchführung eines Prozesses begriffen und darauf eingewirkt wird.
- Die Wirksamkeit einer Prozessänderung wird auf Grundlage seiner aktuellen Durchführung gegen definierte Prozessanforderungen und Prozessziele bewertet, um zu bestimmen, ob Ergebnisse mit allgemeinen oder speziellen Fällen übereinstimmen.</t>
  </si>
  <si>
    <t xml:space="preserve">Die Anforderungen dieser Spalte müssen zusätzlich erfüllt sein, wenn das geprüfte Subjekt einen hohen Schutzbedarf hat. </t>
  </si>
  <si>
    <t xml:space="preserve">Die Anforderungen dieser Spalte müssen zusätzlich erfüllt sein, wenn das geprüfte Subjekt einen sehr hohen Schutzbedarf hat. </t>
  </si>
  <si>
    <t>In den Ergebnis-Reitern ISA5 und ISA4 (Spider-Diagramm) werden alle Ergebnisse wie bewertet dargestellt. Die Linie für den Zielreifegrad berücksichtigt Controls, die als "n.a." gekennzeichnet wurden, nicht. Bei der Berechnung des Durchschnitts wird hingegen der maximal erreichbare Zielereifegrad berücksichtigt.</t>
  </si>
  <si>
    <t>Ein Netzwerkdienst ist ein Dienst auf einem IT-System, mit dem andere IT-Systeme über ein Datennetzwerk mit dem System kommunizieren.</t>
  </si>
  <si>
    <t xml:space="preserve">Das Informationssicherheitsmanagementsystem ist ein Steuerungsinstrument für die Organisationsleitung, mit der sie sicherstellt, dass Informationssicherheit nicht nur ein Ergebnis von Zufällen und individuellem Engagement, sondern von nachhaltigem Management ist. </t>
  </si>
  <si>
    <t>Personenbezogene Daten sind alle Informationen, die sich auf eine identifizierte oder identifizierbare natürliche Person beziehen; als identifizierbar wird eine natürliche Person angesehen, die direkt oder indirekt, insbesondere mittels Zuordnung zu einer Kennung wie einem Namen, zu einer Kennnummer, zu Standortdaten, zu einer Online-Kennung oder zu einem oder mehreren besonderen Merkmalen identifiziert werden kann, die Ausdruck der physischen, physiologischen, genetischen, psychischen, wirtschaftlichen, kulturellen oder sozialen Identität dieser natürlichen Person sind.</t>
  </si>
  <si>
    <t>Ein beliebiges Arbeitsergebnis, welches sich aus der Ausführung eines Prozesses ergibt.</t>
  </si>
  <si>
    <t>Eine messbare Charakteristik zu einer Prozessfähigkeit, die auf jeden Prozess anwendbar ist.</t>
  </si>
  <si>
    <t>Die Klassifikation von Projekten kann z. B. wie folgt durchgeführt werden
- VIVA (Vertraulichkeit, Integrität, Verfügbarkeit, Authentizität)
- CIA (Confidentiality, Integrity, Availability)</t>
  </si>
  <si>
    <t>Ausnahmesituationen (z. B. Naturkatastrophen, physische Angriffe, Cyber-Angriffe, gesellschaftliche Ausnahmesituationen, Unfälle oder Infrastrukturausfälle mit erheblichen Auswirkungen) stellen eine große Herausforderung für die Organisation dar. Eine gute Vorbereitung dient dazu, dass Informationssicherheitsrisiken auch in Ausnahmesituationen angemessen berücksichtigt werden.</t>
  </si>
  <si>
    <t xml:space="preserve">Der Begriff Auftragnehmer umfasst im Sinne des ISA sowohl klassische Lieferanten und Unterauftragnehmer, aber auch klassische Dienstleistungsunternehmen, Freelancer oder sonstige Partnerfirmen. Darüber hinaus zählen dazu auch Kooperationspartner (z. B. Hochschulen, Institute).
Die nachfolgenden Erläuterungen beschreiben eine mögliche Vorgehensweise zur Erfüllung der Anforderungen:
Identifikation der Auftragnehmer und Festlegung Schutzbedarf und Sicherheitsanforderungen:
Zunächst gilt es alle Auftragnehmer (z. B. über die Kreditorenliste aus der Buchhaltung) zu identifizieren, um zu einer initialen Übersicht zu kommen. 
Für alle Auftragnehmer sollte abhängig von deren Tätigkeiten und der Relevanz für eigene und Kundenprozesse, der jeweilige Schutzbedarf festgelegt und die Informationssicherheitsanforderungen abgeleitet werden. 
Das Ergebnis ist in der Regel, dass bei einer großen Zahl der Auftragnehmer kein relevanter Schutzbedarf zugeordnet werden muss und daher auch keine Sicherheitsanforderungen bestehen (z. B. Lieferanten für Büromaterialien). 
Sicherstellung der Umsetzung beim Auftragnehmer:
Die Anforderungen an alle sicherheitsrelevanten Auftragnehmer müssen diesen im nächsten Schritt geeignet bekannt gemacht werden und (vertraglich) verbindlich fixiert werden. Zuletzt sollte entschieden werden, wie die Umsetzung der Sicherheitsanforderungen geeignet überprüft werden kann. Hierzu sollten in Abhängigkeit vom Risiko (und damit vom Schutzbedarf) angemessene Prüfprozesse und -verfahren definiert werden. Diese sollen sicherstellen, dass die Auftragnehmer die notwendigen Anforderungen umsetzen.
Verankerung in Standardprozessen:
Aus den gesammelten Erkenntnissen sollte eine nachvollziehbare Vorgehensweise entwickelt und in die bestehenden Prozesse des B2B-/Lieferantenmanagements integriert werden. Dies beginnt bei der Auswahl des Auftragnehmers, wo bereits Aspekte der Informationssicherheit neben den klassischen Kriterien wie Qualität, Termintreue, Bonität etc. berücksichtigt werden sollten. Der Auftragsvergabeprozess sollte so gestaltet sein, dass die Relevanz der Informationssicherheit, bereits im Vorfeld berücksichtigt wurde (in Bezug auf Vergabeentscheidung; Vertragsgestaltung; Prüfanforderungen).
Weiterhin wird empfohlen bestehende Prozesse zur Lieferantenbewertung, welche z. B. durch ein bestehendes Qualitätsmanagementsystem bereits etabliert sind, um Aspekte der Informationssicherheit zu erweitern.
Vertraglich festgelegte Leistungen (z.B. Verfügbarkeitsanforderungen) sollten regelmäßig geprüft werden. Dies kann z.B. durch regelmäßige Auswertungen von Serviceberichten und SLA`s erfolgen.  </t>
  </si>
  <si>
    <t>Identifikation der Auftragnehmer und Festlegung Schutzbedarf und Sicherheitsanforderungen:
Entscheidend für diese Einschätzung ist, ob der Auftragnehmer im Rahmen seiner Tätigkeit 
1) Zugriff oder Einsicht auf Informationen oder Sicherheitszonen des Unternehmens mit sehr hohem Schutzbedarf im Bezug auf Vertraulichkeit erhält, oder
2) relevante Informationen liefert oder verändern kann, bei denen der Schutzbedarf im Bezug auf Integrität sehr hoch ist, oder
3) Prozesse oder IT-Systeme relevant beeinflussen kann, deren Verfügbarkeitsschutzbedarf mindestens sehr hoch ist (vergl. interne oder kundenbezogene SLAs).
Typische Lieferanten mit sehr hohem Schutzbedarf sind IT-Dienstleister (z. B. Domain-Administratoren), Consultants, Agenturen,  Unterauftragnehmer (z. B. CAD-Konstrukteure, denen umfassend Projektdaten mit sehr hohem Schutzbedarf weitergegeben werden müssen) und Prototypenhersteller.
Auch für Auftragnehmer mit sehr hohem Schutzbedarf gelten natürlich die Mindestanforderungen an die Informationssicherheit im Bezug auf den jeweiligen Schutzbedarf. Diese Anforderungen sollten im einzelnen durch notwendige allgemeine (z. B. ISA sehr hoher Schutzbedarf) und auftragsspezifische Anforderungen ergänzt werden. Der Unterschied zum hohen Schutzbedarf ist hier im wesentlichen die Anzahl und  Qualität der notwendigen Zusatzanforderungen.
Sicherstellung der Umsetzung beim Auftragnehmer:
Hier kann man sich zunächst an der Vorgehensweise für hohen Schutzbedarf orientieren.
Neben der Verpflichtung zur Umsetzung eines angemessenen Informationssicherheitsniveaus und der Verpflichtung zur Geheimhaltung sollte ein Auditrecht vertraglich festgeschrieben werden bzw. angemessene Kontrollen (regelmäßige Auditierung des Auftragnehmers) sichergestellt werden. Dies kann sollte eine Verpflichtung zur Teilnahme am TISAX beinhalten.
Um die Sicherstellung der Anforderungen geeignet sicherzustellen, sollten einfache Mechanismen etabliert werden. Beispielhaft kann hier genannt werden:
- Auftragnehmer benötigt TISAX Label für sehr hohen Schutzbedarf
- Recht auf und Durchführung von regelmäßigen und anlassbezogenen intensiven Prüfungen (ggf. ergänzt durch unterstützende Zertifizierungen)</t>
  </si>
  <si>
    <t>Damit das jeweilige auftraggeberspezifische Know-How jederzeit geschützt wird, muss eine klare Trennung von Mandanten gewährleistet werden. Dies beinhaltet insbesondere den Schutz vor unberechtigtem Einblick und Zutritt in Bereiche, in denen als schutzbedürftig klassifizierte Fahrzeuge, Komponenten oder Bauteile bearbeitet oder gelagert werden.</t>
  </si>
  <si>
    <t xml:space="preserve">Dieses Werk ist unter der Creative Commons Namensnennung - Keine Bearbeitungen 4.0 International Public License lizenziert. Zusätzlich wird Ihnen das Recht eingeräumt, Verarbeitungen unter bestimmten Bedingungen zu verbreiten. Der vollständige und gültige Lizenztext findet sich in Zeile 17ff. </t>
  </si>
  <si>
    <t>5.0.4</t>
  </si>
  <si>
    <t>Korrektur Rechtschreibung und Ausdruck</t>
  </si>
  <si>
    <t>Korrektur Referenzen ISO 27001</t>
  </si>
  <si>
    <t>Referenz zu ISO 27001: A.5.1.1, A.5.1.2</t>
  </si>
  <si>
    <t>Referenz zu ISO 27001: A.7.1.2, A.7.3.1</t>
  </si>
  <si>
    <t>Referenz zu ISO 27002: A.7.2.1, A.7.2.2</t>
  </si>
  <si>
    <t>Referenz zu ISO 27001: A.6.2</t>
  </si>
  <si>
    <t>Referenz zu ISO 27001: A.11.1</t>
  </si>
  <si>
    <t>Referenz zu ISO 27001: A.9.2.1, A.9.2.2, A.9.2.4, A.9.3.1, A.9.4.3</t>
  </si>
  <si>
    <t>Referenz zu ISO 27001: A.10.1</t>
  </si>
  <si>
    <t>Referenz zu ISO 27001: A.13.2.1, A.13.2.3</t>
  </si>
  <si>
    <t>Referenz zu ISO 27017: CLD.9.5.1, CLD.9.5.2</t>
  </si>
  <si>
    <t xml:space="preserve">Es müssen nicht alle Informationswerte einzeln aufgelistet werden, sondern es können ebenso Kategorien gebildet werden (z. B. Stammdaten der Mitarbeiter - verantwortliche Stelle: Personalabteilung)
</t>
  </si>
  <si>
    <t>Referenz zu ISO 27017: 14.1.1</t>
  </si>
  <si>
    <t>Richtlinie</t>
  </si>
  <si>
    <t>+ Bei externem Betrieb der IT-Infrastruktur (z. B. Server) und/oder Cloud-Lösungen ist sichergestellt, dass die Anforderungen zur Verschlüsselung gemäß Kontrollfrage 5.1.1 eingehalten werden.</t>
  </si>
  <si>
    <t>Cloud / org.-fremde IT-Dienste</t>
  </si>
  <si>
    <t>+ Gesetzliche und vertragliche Anforderungen an die Informationssicherheit bezüglich der Verfahren und der Prozesse bei der Verarbeitung von personenbezogenen Daten sind ermittelt.
+ Richtlinien bzgl. der Erfüllung von gesetzlichen und vertraglichen Anforderungen zum Schutz personenbezogener Daten sind definiert und den beauftragten Personen bekannt.
+ Prozesse und Verfahren zum Schutz personenbezogener Daten sind im Informationssicherheitsmanagementsystem berücksichtigt.</t>
  </si>
  <si>
    <t>+ Verantwortlichkeiten für die Informationssicherheit in der Organisation sind definiert, dokumentiert und zugewiesen.
+ Die verantwortlichen Mitarbeiter sind definiert und für ihre Aufgabe qualifiziert.
+ Die notwendigen Ressourcen stehen zur Verfügung.
+ Die Ansprechpartner sind innerhalb der Organisation und relevanten Geschäftspartnern bekannt.</t>
  </si>
  <si>
    <t xml:space="preserve">Informationen, die einen wesentlichen Wert für die Organisation darstellen. </t>
  </si>
  <si>
    <t>Maßstab für den Entwicklungsgrad des gesamten ISMS oder von Teilen hiervon. Es handelt sich um den Grad der Strukturierung und der systematischen Steuerung der beinhalteten Prozesse. Die für dieses Dokument gültige Definition der verschiedenen Reifegrade findet sich im Reiter "Reifegrade".</t>
  </si>
  <si>
    <t>+ Die Anforderungen an die Informationssicherheit auf der Grundlage der Organisationsstrategie, Gesetzen und Verträgen sind in der Richtlinie berücksichtigt.
+ Die Richtlinie weist auf Konsequenzen bei Nichtbeachtung hin. 
+ Weitere relevante Richtlinien zur Informationssicherheit sind erstellt.
+ Eine regelmäßige Prüfung und - falls notwendig - Überarbeitung der Richtlinien sind etabliert.
+ Die Richtlinien werden Mitarbeitern in geeigneter Form (z. B. Intranet) zur Verfügung gestellt.
+ Die Richtlinien werden fallbezogen (ggf. auch in Auszügen) an externe Geschäftspartner weitergegeben.
+ Mitarbeiter und externe Geschäftspartner werden über für sie relevante Änderungen informiert.</t>
  </si>
  <si>
    <t>Als wesentliches Kontrollwerkzeug reicht es nicht aus, die Wirksamkeit des ISMS ausschließlich aus einer Innensicht zu bewerten. Es muss zusätzlich in regelmäßigen Abständen und bei signifikanten Änderungen eine unabhängige und damit unbefangene Bewertung eingeholt werden.</t>
  </si>
  <si>
    <t>+ Die Produktion von Identifikationsmitteln ist nur unter kontrollierten Bedingungen möglich.</t>
  </si>
  <si>
    <t xml:space="preserve">Inwieweit wird die Informationssicherheit bei Auftragnehmern und Kooperationspartnern sichergestellt?
</t>
  </si>
  <si>
    <t xml:space="preserve">Inwieweit wird das Netzwerk der Organisation gemanagt?
</t>
  </si>
  <si>
    <t>+ Informationsträger werden geschützt. Die Entsorgung von Informationsträgern erfolgt gemäß eines der gängigen Standards (z. B. ISO21964, mind. Sicherheitsstufe 4). (C)</t>
  </si>
  <si>
    <t>+ Eine angemessene organisatorische Trennung von Verantwortlichkeiten sollte zur Vermeidung von Interessenskonflikten etabliert sein (Funktionstrennung, Separation of Duties). (C, I, A)</t>
  </si>
  <si>
    <t>+ Abgeleitete Maßnahmen werden im Verlauf des Projektes regelmäßig überprüft und bei Änderungen der Bewertungskriterien neu bewertet. (C, I, A)</t>
  </si>
  <si>
    <t>+ Anforderungen aus Geschäftsbeziehungen (z. B. Meldepflichten an die Auftraggeber) sind ermittelt und umgesetzt. (C, I, A)</t>
  </si>
  <si>
    <t>+ Maßnahmen zum Schutz gegen Mithören und Einsichtnahme sind umgesetzt. (C)</t>
  </si>
  <si>
    <t>+ Maßnahmen zum Schutz gegen einfaches Mithören und Einsichtnahme sind umgesetzt. (C)</t>
  </si>
  <si>
    <t>+ Die Gültigkeit von Identifikationsmitteln ist auf einen angemessenen Zeitraum beschränkt. (C, I, A)
+ Ein Konzept zur Sperrung bzw. Invalidierung von Identifikationsmitteln bei Verlust ist - soweit möglich - erstellt und umgesetzt. (C, I, A)</t>
  </si>
  <si>
    <t>+ Die Einhaltung der Anforderungen der Informationssicherheit wird während und nach der Umsetzung der Änderungen überprüft. (C, I, A)</t>
  </si>
  <si>
    <t>+ Verfahren zur Überwachung der Qualität des Netzwerkverkehrs (z. B. Verkehrsflussanalysen, Verfügbarkeitsmessungen) sind definiert und werden durchgeführt. (A)</t>
  </si>
  <si>
    <t>+ Ein Nachweis für ein dem Schutzbedarf der Informationen angemessenes Level der Informationssicherheit des Lieferanten (z. B. Zertifikat, Testat, eigene Auditierung) liegt vor. (C, I, A)</t>
  </si>
  <si>
    <t>Ein externer Dienst ist die Verarbeitung von Firmen-Informationen außerhalb des Audit-Scopes.
(z.B. ext. Hosting, O365 Cloud Dienste, AWS, Web-Dienste wie z.B. Anti-Virus-Dashboards Kaspersky im Web, SIEM-Dienste durch ext. Firmen, etc.)
Wichtig zum Aussortieren der nicht relevanten Web-Dienste:
•  Cloud-Dienst: Ein Schaden kann direkt auf die Firma einwirken (CIA)
•  Es werden Daten vertraulich / streng vertraulich extern verarbeitet (nicht z.B. Übersetzungen einzelner Worte)</t>
  </si>
  <si>
    <t>Wilkommen</t>
  </si>
  <si>
    <t>Deckblatt</t>
  </si>
  <si>
    <t>Das Deckblatt enthält Felder für Angaben zur anwendenden Organisation, dem Prüfbereich, dem Prüfer und dem Ansprechpartner der geprüften Organisation.</t>
  </si>
  <si>
    <t>Zur eigenen Verwendung</t>
  </si>
  <si>
    <t>Reifegrade</t>
  </si>
  <si>
    <t>Definitionen</t>
  </si>
  <si>
    <t>In den Definitionen werden die Schlüsselbegriffe für die zu erfüllenden Anforderungen beschrieben. Anforderungen können dabei in die Kategorien MUSS, SOLLTE, zusätzlich bei HOHEM Schutzbedarf und zusätzlich bei SEHR HOHEM Schutzbedarf fallen. Diese Unterteilung ist nötig, da Informationen mit hohem und sehr hohem Schutzbedarf besondere Schutzmaßnahmen erfordern.
Zusätzlich werden in diesen Tabellenblatt zentrale Begriffe und Abkürzungen aufgeführt und erläutert.</t>
  </si>
  <si>
    <t>Umsetzungsanforderungen</t>
  </si>
  <si>
    <t>Dieses Tabellenblatt ist zusätzlich bei einer Auftragsverarbeitung im Sinne des Art. 28 der Europäischen Datenschutz-Grundverordnung zu bearbeiten und enthält Controls, die nur mit Ja/Nein zu beantworten sind.</t>
  </si>
  <si>
    <t>Ergebnisse (ISA5)</t>
  </si>
  <si>
    <t>Hier werden die Ergebnisse der einzelnen Tabellenblätter (Prüfkatalogseiten) zusammengefasst und für den Ausdruck formatiert dargestellt. Die Darstellung erfolgt in der neuen, vereinfachten Form nach ISA 5.
Das Spinnennetz-Diagramm dient der Übersichtsdarstellung aller Controls. In der Auflistung aller Controls sind die anzustrebenden Zielreifegrade sichtbar. 
Bei der Berechnung des Gesamtergebnisses werden die Ergebnisse von Controls, die den Zielreifegrad übererfüllen, gekürzt und der Durchschnitt ermittelt. Dies stellt sicher, dass die Anforderungen themenübergreifend erfüllt werden und kein Ausgleich von über- und untererfüllten Controls stattfindet.</t>
  </si>
  <si>
    <t>Ergebnispräsentation</t>
  </si>
  <si>
    <t>Ergebnisse (ISA4)</t>
  </si>
  <si>
    <t>Hier werden die Ergebnisse der einzelnen Tabellenblätter (Prüfkatalogseiten) zusammengefasst und für den Ausdruck formatiert in der bekannten Form nach ISA 4 dargestellt.
In der Auflistung aller Controls sind die anzustrebenden Zielreifegrade sichtbar.
Bei der Berechnung des Gesamtergebnisses werden die Ergebnisse von Controls, die den Zielreifegrad übererfüllen, gekürzt und der Durchschnitt ermittelt. Dies stellt sicher, dass die Anforderungen themenübergreifend erfüllt werden und kein Ausgleich von über- und untererfüllten Controls stattfindet.</t>
  </si>
  <si>
    <t>Beispiele KPI</t>
  </si>
  <si>
    <t>Dieses Tabellenblatt zeigt Beispiele für Key Performance Indicators (KPI) zum Messen der Prozessergebnisse sowohl für Controls, bei denen der ISA einen Zielreifegrad von Level 4 definiert hat als auch für weitere Controls, bei denen eine Messung sinnvoll erscheint. Der Inhalt des Tabellenblattes dient als Hilfestellung zur Identifizierung eigener, passender KPIs. Er stellt keine verbindlichen Vorgaben zum Erreichen des Reifegrads Level 4 vor. Bei Controls, die einen Zielreifegrad von Level 3 oder weniger haben, ist die Definition von KPIs nicht zwingend notwendig, kann aber für ein zentrales Management der Informationssicherheit vieler Standorte hilfreich sein.</t>
  </si>
  <si>
    <t>Beispiele und Hilfestellungen</t>
  </si>
  <si>
    <t>Lizenz</t>
  </si>
  <si>
    <t>Lizenzbedingungen, unter denen das ISA veröffentlicht wird.</t>
  </si>
  <si>
    <t>Änderungshistorie</t>
  </si>
  <si>
    <t>Auflistung der Änderungen über den Lebenszyklus des ISA.</t>
  </si>
  <si>
    <r>
      <t xml:space="preserve">Information Security Assessment - 
</t>
    </r>
    <r>
      <rPr>
        <sz val="18"/>
        <color theme="1"/>
        <rFont val="Arial"/>
        <family val="2"/>
      </rPr>
      <t>Definitionen</t>
    </r>
  </si>
  <si>
    <t>Schlüsselbegriffe</t>
  </si>
  <si>
    <t>Informationssicherheits-Risikomanagements (ISRM)</t>
  </si>
  <si>
    <t>Geheimhaltungsvereinbarungen (GHV)</t>
  </si>
  <si>
    <t>Business Continuity Management (BCM)</t>
  </si>
  <si>
    <t>Informationssicherheitsmanagementsystem (ISMS)</t>
  </si>
  <si>
    <t>Original Equipment Manufacturer (OEM)</t>
  </si>
  <si>
    <t>Generic Work Product (GWP)</t>
  </si>
  <si>
    <t>Process Attributes (PA)</t>
  </si>
  <si>
    <t>'This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t>
  </si>
  <si>
    <t>Scope-ID:</t>
  </si>
  <si>
    <t>Sammelbegriff für unternehmensinterne Vorgaben</t>
  </si>
  <si>
    <t>Person oder Organisationsstelle, welche Informationen erstellt oder zur Nutzung bereitstellt und Auskunft über den Schutzbedarf der Informationen geben kann.</t>
  </si>
  <si>
    <t>Informationseigentümer / Informationsverantwortlicher / Data Owner</t>
  </si>
  <si>
    <t>Das ISA besteht aus mehreren Tabellenblättern, deren Inhalt und Funktion im Tabellenblatt Definitionen erklärt wird. Die eigentlichen Anforderungen finden sich dabei in den Tabellenblättern Informationssicherheit, Datenschutz und Prototypenschutz.
Mit Version 5 hat der ISA einen neuen Aufbau bekommen, bei der die Anforderungen nicht mehr in Zeilen, sondern in Spalten aufgeführt sind. Zusätzlich wurde eine neue Nummerierung eingeführt und eine Zusammenführung der Themen durchgeführt. Über eine gesonderte Spalte ist die ISA 4 Nummerierung erhalten geblieben und erleichtert so das Auffinden von Kontrollfragen nach dem alten Schema oder ein umsortieren.</t>
  </si>
  <si>
    <t>Tabellenblatt</t>
  </si>
  <si>
    <t>Tabellenblätter</t>
  </si>
  <si>
    <t>Verwendungszweck des Tabellenblattes</t>
  </si>
  <si>
    <t>Information</t>
  </si>
  <si>
    <t>Schutzziele</t>
  </si>
  <si>
    <t>Vertraulichkeit (C)
Integrität (I)
Verfügbarkeit (A)</t>
  </si>
  <si>
    <t>Tabellenblatt "Informationssicherheit", 
Spalte M (C, I, A)</t>
  </si>
  <si>
    <t>Neustrukturierung Tabellenblatt "Willkommen", Definitionen der Tabellenblätter in "Definitionen" verschoben</t>
  </si>
  <si>
    <t>Ergänzung der Schutzziele bezüglich Anforderungen für hohen und sehr hohen Schutzbedarf im Tabellenblatt "Informationssicherheit"</t>
  </si>
  <si>
    <t>Korrektur Rechtschreibung und Ausdruck, sprachliche Klarstellung, Beseitigung von Uneindeutigkeiten</t>
  </si>
  <si>
    <t>Inhalt der Spalte "Üblicher Prozessverantwortlicher" in den Tabellenblätter "Informationssicherheit" und "Prototypenschutz" geleert</t>
  </si>
  <si>
    <t>Entfernen der Spalte "Adressierte Schutzziele" in den Tabellenblätter "Informationssicherheit" und "Prototypenschutz"</t>
  </si>
  <si>
    <r>
      <t xml:space="preserve">
</t>
    </r>
    <r>
      <rPr>
        <b/>
        <sz val="10"/>
        <rFont val="Arial"/>
        <family val="2"/>
      </rPr>
      <t>Wir empfehlen Ihnen, sich im Tabellenblatt „Definitionen“ einen Überblick über die einzelnen Tabellenblätter des ISA zu verschaffen. Starten Sie anschließend mit dem Tabellenblatt "Informationssicherheit".</t>
    </r>
    <r>
      <rPr>
        <sz val="10"/>
        <rFont val="Arial"/>
        <family val="2"/>
      </rPr>
      <t xml:space="preserve">
Viel Erfolg wünschen die ENX WG ISA und der Arbeitskreis Informationssicherheit des VDA.
</t>
    </r>
  </si>
  <si>
    <t>Hinweis: Zur besseren Orientierung sind die Arbeitsblätter wie folgt farblich gekennzeichnet.</t>
  </si>
  <si>
    <t xml:space="preserve">Herausgeber: VERBAND DER AUTOMOBILINDUSTRIE e. V. (VDA); Behrenstr. 35; 10117 Berlin; www.vda.de
© 2022 Verband der Automobilindustrie e.V., Berlin
</t>
  </si>
  <si>
    <t xml:space="preserve">- Der realisierte Prozess erfüllt seinen (Prozess-) Zweck.
- Nachweislich werden die beabsichtigten Basispraktiken durchgeführt.
</t>
  </si>
  <si>
    <t>Das Tabellenblatt „Informationssicherheit“ enthält alle Basis-Controls basierend auf der Norm ISO/IEC27001. Die Controls selbst sind als Frage formuliert. Das Ziel des jeweiligen Controls und die Anforderungen zur Erreichung des Ziels sind in den entsprechend benannten Spalten hinterlegt.
Jedes Control muss hierbei immer anhand des Grades der Erreichung des Ziels bewertet werden. Die Bewertung der Reifegrade (Beschreibung im Tabellenblatt „Reifegrade“) jedes Controls wird in dem Feld (Spalte E) festgehalten und automatisch in das Tabellenblatt „Ergebnisse“ übertragen.
Weiterer Spalten geben mit Beispielen Hilfestellung zu einer möglichen Umsetzung.
Anforderungen beziehen sich dabei immer auf das eigene Unternehmen mit seiner Organisation, Prozessen und Infrastruktur. Anforderungen beziehen sich niemals auf Produkte welche ihr Unternehmen in den Umlauf bringt. Anforderungen an eine sichere Produktentwicklung sind nicht Teil dieses Moduls</t>
  </si>
  <si>
    <t>Sicherheitszonen sind eine meist geschachtelte Anordnung durch Barrieren und Zutrittsmechanismen gekapselter Bereiche. Sie dienen dem physischen Schutz von Informationswerten. Je sensibler die zu verarbeitenden Informationswerte sind, desto mehr Schutzmaßnahmen sind erforderlich.</t>
  </si>
  <si>
    <t>Der potenzielle Schaden kann ein für die Organisation existenziell bedrohliches oder katastrophales Ausmaß erreichen.</t>
  </si>
  <si>
    <t>+ Es existiert ein Verzeichnis betroffener IT-Dienstleistungen und IT-Dienste und der jeweils verantwortlichen IT-Service-Anbieter. (C, I, A)
+ Die Anwendbarkeit der Controls des ISA wurde geprüft und dokumentiert. (C, I, A)
+ Die Dienstkonfiguration ist in die regelmäßigen Sicherheitsprüfungen einbezogen. (C, I, A)
+ Es liegen Nachweise vor, dass der IT-Dienstanbieter seiner Verantwortlichkeit gerecht wird. (C, I, A)
+ Integration in lokale Schutzmaßnahmen (wie z. B. sichere Authentifikationsverfahren) ist etabliert und dokumentiert. (C, I, A)</t>
  </si>
  <si>
    <t>Für jede Organisation ist es wichtig, die Informationen zu kennen, die einen wesentlichen Wert für sie darstellen (z. B. Geschäftsgeheimisse, kritische Geschäftsprozesse, Know-how, Patente). 
Diese werden als Informationswerte bezeichnet. Durch eine Inventarisierung wird sichergestellt, dass die Organisation einen Überblick über ihre Informationswerte erhält. Darüber hinaus ist es wichtig, die Informationsträger (z. B. IT-Systeme, Services/IT-Dienste, Mitarbeiter) zu kennen, welche diese Informationswerte verarbeiten.</t>
  </si>
  <si>
    <t>Die Zielsetzung der Klassifizierung von Informationswerten ist eine konsistente Ermittlung des Schutzbedarfs. Dabei wird der Wert der Information für die Organisation auf Basis der Schutzziele der Informationssicherheit (Vertraulichkeit, Integrität und Verfügbarkeit) ermittelt und in ein Klassifizierungsschema eingeordnet. Dies ermöglicht der Organisation die Anwendung von angemessenen Schutzmaßnahmen.</t>
  </si>
  <si>
    <t>+ Eine Planung über Inhalt und Rahmenbedingungen (Zeitplanung, Umfang, Kontrollen) der durchzuführenden Prüfungen liegt vor.</t>
  </si>
  <si>
    <r>
      <rPr>
        <b/>
        <sz val="10"/>
        <color theme="1"/>
        <rFont val="Calibri"/>
        <family val="2"/>
        <scheme val="minor"/>
      </rPr>
      <t>Schwerpunkt: Bauliche und organisatorische Maßnahmen</t>
    </r>
    <r>
      <rPr>
        <sz val="10"/>
        <color theme="1"/>
        <rFont val="Calibri"/>
        <family val="2"/>
        <scheme val="minor"/>
      </rPr>
      <t xml:space="preserve">
+ Sicherheitszone 1 (grün): Bereich mit baulichen, technischen oder organisatorischen oder personellen Sicherheitsmaßnahmen, nicht frei zugänglich, üblicherweise interne Umfänge
+ Sicherheitszone 2 (gelb): Bereich mit zusätzlichen Sicherheitsmaßnahmen, Schutz von Informationswerten mit hohem Schutzbedarf, üblicherweise auch vertrauliche Umfänge (z. B. Entwicklungs-Know-how)
+ Sicherheitszone 3 (rot): Bereich mit grundsätzlich sehr hohen Sicherheitsanforderungen, Schutz von Informationswerten mit sehr hohem Schutzbedarf, üblicherweise auch streng vertrauliche Umfänge (z. B. Design)
</t>
    </r>
    <r>
      <rPr>
        <b/>
        <sz val="10"/>
        <color theme="1"/>
        <rFont val="Calibri"/>
        <family val="2"/>
        <scheme val="minor"/>
      </rPr>
      <t xml:space="preserve">
Schwerpunkt Bildaufzeichnungsgeräte</t>
    </r>
    <r>
      <rPr>
        <sz val="10"/>
        <color theme="1"/>
        <rFont val="Calibri"/>
        <family val="2"/>
        <scheme val="minor"/>
      </rPr>
      <t xml:space="preserve">
Bereich 1 (grün): Bereich mit baulichen, technischen oder organisatorischen oder personellen Sicherheitsmaßnahmen, nicht frei zugänglich, üblicherweise interne Umfänge
Bereich 2 (gelb): Bereich mit zusätzlichen Sicherheitsmaßnahmen, Schutz von Informationswerten mit hohem Schutzbedarf, üblicherweise auch vertrauliche Umfänge (z. B. Entwicklungs-Know-how)
Bereich 3 (rot): Bereich mit grundsätzlich sehr hohen Sicherheitsanforderungen, Schutz von Informationswerten mit sehr hohem Schutzbedarf, üblicherweise auch streng vertrauliche Umfänge (z. B. Design)</t>
    </r>
  </si>
  <si>
    <r>
      <t>Sicherheitszone 2 (gelb)</t>
    </r>
    <r>
      <rPr>
        <b/>
        <sz val="10"/>
        <color theme="1"/>
        <rFont val="Calibri"/>
        <family val="2"/>
        <scheme val="minor"/>
      </rPr>
      <t xml:space="preserve">
Schwerpunkt: Bauliche, technische und organisatorische Maßnahmen</t>
    </r>
    <r>
      <rPr>
        <sz val="10"/>
        <color theme="1"/>
        <rFont val="Calibri"/>
        <family val="2"/>
        <scheme val="minor"/>
      </rPr>
      <t xml:space="preserve">
Die Stabilität der Außenhaut (z. B. Fenster, Türen, Tore, Wände, Dach, Boden) sichert einen Grundschutz gegen den Einbruchsversuch mit einfachen Werkzeugen wie Schraubendreher, Hämmer, Zangen oder Keile. Öffenbare Bauteile in der Außenhaut werden mechanisch gegen unerlaubtes Öffnen gesichert (z. B. durch verschließbare Riegel, Schlösser) 
Nachweise zur angemessenen Umsetzung müssen über eine entsprechende Risikobeurteilung mit Berücksichtigung der eingeschätzten Widerstandsklasse erbracht werden - Orientierung für die Risikobeurteilung: Umsetzung der Anforderung ohne Mindestwiderstandszeit
Zusätzlich können über Abnahmeprotokolle oder über Installationsatteste zu Normen der Widerstandklasse wie die RC 2 gem. DIN EN 1627 die Nachweise zur Umsetzung erbracht werden.
Zutrittsberechtigte Personen (intern): eingeschränkter Kreis an Berechtigten, regelmäßige Überprüfung der gewährten Zutrittsrechte, Einhaltung Need-to-know-Prinzip
Zutrittsberechtigte Personen (extern): Schriftliche Bestätigung der Geheimhaltung, Vorliegen einer GHV mit Partnerfirma
Besucherregelung: Nur registrierte Besucher, schriftliche Bestätigung der Geheimhaltung, grundsätzlich persönliche Begleitung durch eigenes Personal
Zutrittssteuerung: Eingang zur Zone wird mittels Zutrittskontrolle (z. B. Zutrittsleser, Schließanlage) überwacht
Einsehbarkeit: Sicherheitsmaßnahmen gemäß Risikobewertung für den Standort bzw. für die IT-Systeme sind etabliert (z. B. lokaler Sichtschutz/Geräuschdämpfung)
Überwachung: ggf. Kameraüberwachung
Drucker: PIN-Druck (Print-to-me) oder Drucker innerhalb der Zone
Entsorgung von Informationen innerhalb der Zone gemäß Kontrollfragen 3.1.3
</t>
    </r>
    <r>
      <rPr>
        <b/>
        <sz val="10"/>
        <color theme="1"/>
        <rFont val="Calibri"/>
        <family val="2"/>
        <scheme val="minor"/>
      </rPr>
      <t xml:space="preserve">Schwerpunkt Bildaufzeichnungsgeräte
</t>
    </r>
    <r>
      <rPr>
        <sz val="10"/>
        <color theme="1"/>
        <rFont val="Calibri"/>
        <family val="2"/>
        <scheme val="minor"/>
      </rPr>
      <t xml:space="preserve">Mitführen: 
Organisationsmitarbeiter: Unversiegeltes Mitführen erlaubt
Partnerfirmenmitarbeitern/Besuchern: Nur versiegeltes Mitführen erlaubt
Nutzung (z. B. Fotografieren): 
Organisationsmitarbeiter: Nutzung an Büroarbeitsplätzen zulässig, sonst nur mit Erlaubnis
Partnerfirmenmitarbeitern/Besuchern: Nutzung nicht zulässig, nach Genehmigung mit organisationseigenen Geräten erlaubt
</t>
    </r>
  </si>
  <si>
    <r>
      <t xml:space="preserve">Sicherheitszone 3 (rot) 
</t>
    </r>
    <r>
      <rPr>
        <b/>
        <sz val="10"/>
        <color theme="1"/>
        <rFont val="Calibri"/>
        <family val="2"/>
        <scheme val="minor"/>
      </rPr>
      <t xml:space="preserve">Schwerpunkt: Bauliche, technische und organisatorische Maßnahmen
</t>
    </r>
    <r>
      <rPr>
        <sz val="10"/>
        <color theme="1"/>
        <rFont val="Calibri"/>
        <family val="2"/>
        <scheme val="minor"/>
      </rPr>
      <t xml:space="preserve">Zutrittsberechtigte Personen (intern): sehr stark eingeschränkter Kreis an Berechtigten regelmäßige Überprüfung der gewährten Zutrittsrechte, Einhaltung Need-to-know-Prinzip
Zutrittsberechtigte Personen (extern): Schriftliche Bestätigung der Geheimhaltung, Vorliegen einer GHV mit Partnerfirma
Besucherregelung: Nur registrierte Besucher, schriftliche Bestätigung der Geheimhaltung, permanente Begleitung durch eigenes Personal, Abfrage mitgeführter Geräte vor Betreten des Bereichs und entsprechende Sicherungsmaßnahme der Geräte (siehe Tabelle Optiken) 
Einsehbarkeit: Sicherheitsmaßnahmen gemäß Risikobewertung für den Standort bzw. für die IT-Systeme sind etabliert (z. B. permanenter Sichtschutz/Geräuschdämpfung)
Überwachung: ggf. Kameraüberwachung, ggf. Einbruchmeldeanlage
Widerstandswerte: Falls keine Einfriedung vorhanden ist, dann Ausführung Fenster und Türen in der Gebäudeaußenhaut in RC2 oder vergleichbar nach Risikoeinschätzung
Drucker: PIN-Druck (Print-to-me) oder Drucker innerhalb der Zone
Entsorgung von Informationen innerhalb der Zone gemäß Kontrollfragen 3.1.3
</t>
    </r>
    <r>
      <rPr>
        <b/>
        <sz val="10"/>
        <color theme="1"/>
        <rFont val="Calibri"/>
        <family val="2"/>
        <scheme val="minor"/>
      </rPr>
      <t xml:space="preserve">Schwerpunkt Bildaufzeichnungsgeräte
</t>
    </r>
    <r>
      <rPr>
        <sz val="10"/>
        <color theme="1"/>
        <rFont val="Calibri"/>
        <family val="2"/>
        <scheme val="minor"/>
      </rPr>
      <t>Mitführen: 
Organisationsmitarbeiter: Nur versiegeltes Mitführen erlaubt
Partnerfirmenmitarbeitern/Besuchern: Mitführen grundsätzlich verboten
Nutzung (z. B. Fotografieren): 
Organisationsmitarbeiter: Nutzung nur mit Erlaubnis
Partnerfirmenmitarbeitern/Besuchern: Nutzung grundsätzlich verboten</t>
    </r>
  </si>
  <si>
    <t>Inwieweit ist der Umgang mit mobilen IT-Geräten und mobilen Datenträgern gemanagt?</t>
  </si>
  <si>
    <t>+ Benutzer werden vor dem Zugriff auf Daten mit sehr hohem Schutzbedarf durch starke Authentifizierung nach Stand der Technik (z. B. 2-Faktor-Authentifizierung) authentifiziert. (C, I)</t>
  </si>
  <si>
    <r>
      <rPr>
        <sz val="10"/>
        <color theme="1"/>
        <rFont val="Calibri"/>
        <family val="2"/>
        <scheme val="minor"/>
      </rPr>
      <t>+ Berechtigungskonzepte für den Zugriff auf Informationen sind erstellt.
+ Berechtigungs-Rollen werden verwendet.
+ Die Vergabe von Rechten erfolgt bedarfsorientiert und entsprechend der Rolle bzw. Verantwortungsbereich. 
+ Normalen Benutzerkonten werden keine privilegierten Zugriffsberechtigungen erteilt
+ Die Zugriffsrechte des Benutzerkontos eines Anwenders wird nach dessen Wechsel (z. B. in einen anderen Verantwortungsbereich) angepasst.</t>
    </r>
  </si>
  <si>
    <t>+ Verhinderung von Zugriff und Kenntnisnahme durch nicht autorisierte Personen (privilegierte Nutzer): (C) 
  - Informationen werden auf inhaltlicher Ebene (z. B. Dateiebene) verschlüsselt gespeichert.
  - Wenn eine Verschlüsselung nicht möglich ist, müssen Informationen durch vergleichbar wirksame Maßnahmen geschützt werden. 
+ Bestehende Zugriffsberechtigungen werden in kürzeren Abständen regelmäßig überprüft. (z. B. vierteljährlich) (C)</t>
  </si>
  <si>
    <t>+ Anforderungen an Schlüsselhoheit (insbesondere bei organisationsfremder Verarbeitung) sind ermittelt und erfüllt. (C, I)</t>
  </si>
  <si>
    <t>+ Informationen werden inhaltsverschlüsselt transportiert oder übertragen. (C)</t>
  </si>
  <si>
    <r>
      <t>Inwieweit werden Änderungen gemanagt?</t>
    </r>
    <r>
      <rPr>
        <sz val="10"/>
        <color theme="1"/>
        <rFont val="Calibri"/>
        <family val="2"/>
        <scheme val="minor"/>
      </rPr>
      <t xml:space="preserve"> </t>
    </r>
  </si>
  <si>
    <t xml:space="preserve">Ziel ist es sicherzustellen, dass bei Änderungen in der Organisation, den Geschäftsprozessen und an IT-Systemen (Change Management) Aspekte der Informationssicherheit berücksichtigt werden, damit die Änderungen nicht zu einer ungeregelten Verringerung des Informationssicherheitsniveaus führen. </t>
  </si>
  <si>
    <t xml:space="preserve">Ziel der Trennung von Entwicklungs-, Test- und Produktivumgebungen ist sicherzustellen, dass die Verfügbarkeit, Vertraulichkeit und Integrität von Produktivdaten gewahrt bleiben. </t>
  </si>
  <si>
    <t>+ Eine Risikobewertung der IT-Systeme wurde durchgeführt, um zu ermitteln, inwiefern eine Trennung der IT-Systeme in Entwicklungs-, Test- und Produktivsysteme notwendig ist.
+ Eine Segmentierung ist auf Basis der Ergebnisse der Risikoanalyse umgesetzt.</t>
  </si>
  <si>
    <t>+ Anforderungen an die Informationssicherheit bezüglich der Handhabung von Ereignisprotokollen sind ermittelt und erfüllt.
+ Sicherheitsrelevante Anforderungen an die Protokollierung der Aktivitäten von Systemadministratoren und Nutzern sind ermittelt und erfüllt.
+ Die eingesetzten IT-Systeme werden hinsichtlich der Notwendigkeit der Protokollierung bewertet.
+ Bei der Nutzung organisationsfremder IT-Dienste werden Informationen zu den Überwachungsmöglichkeiten eingeholt und in der Bewertung berücksichtigt.
+ Die Ereignisprotokolle werden regelmäßig auf Regelverstöße und Auffälligkeiten im Einklang mit den zulässigen gesetzlichen und betrieblichen Bestimmungen überprüft.</t>
  </si>
  <si>
    <t>+ Ein Verfahren zur Eskalation von relevanten Ereignissen an die zuständige Stelle (z. B. Security Incident Meldung, Datenschutz, Unternehmenssicherheit, IT-Sicherheit) ist definiert und etabliert.
+ Die Ereignisprotokolle (Inhalte und Metadaten) sind gegen Änderungen geschützt. (z. B. durch eine dedizierte Umgebung).
+ Angemessenes Überwachen und Aufzeichnen von informationssicherheitsrelevanten Aktionen im Netzwerk sind etabliert.</t>
  </si>
  <si>
    <t xml:space="preserve">Ziel der technischen Überprüfung ist das Erkennen von Zuständen, die zu einer Gefährdung der Verfügbarkeit, Vertraulichkeit oder Integrität von IT-Systemen führen können. </t>
  </si>
  <si>
    <r>
      <rPr>
        <sz val="10"/>
        <color theme="1"/>
        <rFont val="Calibri"/>
        <family val="2"/>
        <scheme val="minor"/>
      </rPr>
      <t>+ Eine Beschreibung des Terminierungsprozesses liegt vor, wird bei Änderungen angepasst und ist vertraglich geregelt.</t>
    </r>
  </si>
  <si>
    <t>Die Nichteinhaltung von gesetzlichen, regulatorischen oder vertraglichen Bestimmungen kann Risiken in der Informationssicherheit von Kunden und der eigenen Organisation erzeugen. Daher ist wichtig sicherzustellen, dass diese Bestimmungen bekannt sind und eingehalten werden.</t>
  </si>
  <si>
    <t>+ Gesetzliche, regulatorische und vertragliche Bestimmungen mit Relevanz zur Informationssicherheit (siehe Beispiele) werden regelmäßig ermittelt.
+ Richtlinien zur Erfüllung der Bestimmungen sind definiert, umgesetzt und an die verantwortlichen Personen kommuniziert.</t>
  </si>
  <si>
    <t>+ Die Integrität von Aufzeichnungen gemäß der gesetzlichen, regulatorischen, oder vertraglichen Bestimmungen und Geschäftsanforderungen ist berücksichtigt.</t>
  </si>
  <si>
    <t xml:space="preserve">Entsprechende Bestimmungen können u. a. im Folgenden enthalten sein:
- Urheberrecht
- Kryptografie
- Copyright
- Intellectual property
- Archivierung
- Informationssicherheitsgesetze
- Datenschutz
- Geschäftsgeheimnisgesetz
- Vertraglich vereinbarte Bestimmungen (AGB, Einkaufbedingungen, Rahmenverträge,  individuelle Verträge)
</t>
  </si>
  <si>
    <t>+ Die Zugriffsberechtigungen sind durch den internen  Informationsverantwortlichen freigegeben. (C, I, A)</t>
  </si>
  <si>
    <t>+ Abhängig von der Risikobewertung wurde das Authentifizierungsverfahren und der Zugriffsschutz durch ergänzende Maßnahmen verstärkt (z. B. dauerhaftes Monitoring der Zugriffe auf Unregelmäßigkeiten oder Einsatz einer starken Authentifizierung, automatische Abmeldung oder Sperrung bei Inaktivität). (C, I, A)</t>
  </si>
  <si>
    <t>+ Sicherheitsrelevante Anforderungen an die Informationssicherheit bezüglich des Umgangs mit Ereignisprotokollen, wie z. B. Anforderungen aus Verträgen sind ermittelt und umgesetzt. (C, I, A)
+ Zugriffe beim Auf- und Abbau von organisationsfremden Netzwerkverbindungen (z. B. Fernwartung) werden protokolliert. (C, I, A)</t>
  </si>
  <si>
    <t>+ Protokollierung von allen Zugriffen auf Daten mit sehr hohem Schutzbedarf, soweit technisch möglich und im Rahmen der gesetzlichen und betrieblichen Bestimmungen zulässig. (C, I)</t>
  </si>
  <si>
    <r>
      <t>·</t>
    </r>
    <r>
      <rPr>
        <sz val="10"/>
        <color rgb="FF000000"/>
        <rFont val="Times New Roman"/>
        <family val="1"/>
      </rPr>
      <t xml:space="preserve">         </t>
    </r>
    <r>
      <rPr>
        <b/>
        <sz val="10"/>
        <color rgb="FF000000"/>
        <rFont val="Calibri"/>
        <family val="2"/>
        <scheme val="minor"/>
      </rPr>
      <t>Teilen</t>
    </r>
    <r>
      <rPr>
        <sz val="10"/>
        <color rgb="FF000000"/>
        <rFont val="Calibri"/>
        <family val="2"/>
        <scheme val="minor"/>
      </rPr>
      <t xml:space="preserve"> — das Material in jedwedem Format oder Medium vervielfältigen und weiterverbreiten </t>
    </r>
  </si>
  <si>
    <r>
      <t>·</t>
    </r>
    <r>
      <rPr>
        <sz val="10"/>
        <color rgb="FF000000"/>
        <rFont val="Times New Roman"/>
        <family val="1"/>
      </rPr>
      <t xml:space="preserve">         </t>
    </r>
    <r>
      <rPr>
        <sz val="10"/>
        <color rgb="FF000000"/>
        <rFont val="Calibri"/>
        <family val="2"/>
        <scheme val="minor"/>
      </rPr>
      <t xml:space="preserve">und zwar für beliebige Zwecke, auch kommerziell. </t>
    </r>
  </si>
  <si>
    <r>
      <t>·</t>
    </r>
    <r>
      <rPr>
        <sz val="10"/>
        <color rgb="FF000000"/>
        <rFont val="Times New Roman"/>
        <family val="1"/>
      </rPr>
      <t xml:space="preserve">         </t>
    </r>
    <r>
      <rPr>
        <sz val="10"/>
        <color rgb="FF000000"/>
        <rFont val="Calibri"/>
        <family val="2"/>
        <scheme val="minor"/>
      </rPr>
      <t>Der Lizenzgeber kann diese Freiheiten nicht widerrufen solange Sie sich an die Lizenzbedingungen halten.</t>
    </r>
  </si>
  <si>
    <r>
      <t>·</t>
    </r>
    <r>
      <rPr>
        <sz val="10"/>
        <color rgb="FF000000"/>
        <rFont val="Times New Roman"/>
        <family val="1"/>
      </rPr>
      <t xml:space="preserve">       </t>
    </r>
    <r>
      <rPr>
        <b/>
        <sz val="10"/>
        <color rgb="FF000000"/>
        <rFont val="Calibri"/>
        <family val="2"/>
        <scheme val="minor"/>
      </rPr>
      <t>Namensnennung</t>
    </r>
    <r>
      <rPr>
        <sz val="10"/>
        <color rgb="FF000000"/>
        <rFont val="Calibri"/>
        <family val="2"/>
        <scheme val="minor"/>
      </rPr>
      <t xml:space="preserve"> — Sie müssen angemessene Urheber- und Rechteangaben machen, einen Link zur Lizenz beifügen und angeben, ob Änderungen vorgenommen wurden. Diese Angaben dürfen in jeder angemessenen Art und Weise gemacht werden, allerdings nicht so, dass der Eindruck entsteht, der Lizenzgeber unterstütze gerade Sie oder Ihre Nutzung besonders. </t>
    </r>
  </si>
  <si>
    <r>
      <t>·</t>
    </r>
    <r>
      <rPr>
        <sz val="10"/>
        <color rgb="FF000000"/>
        <rFont val="Times New Roman"/>
        <family val="1"/>
      </rPr>
      <t xml:space="preserve">       </t>
    </r>
    <r>
      <rPr>
        <b/>
        <sz val="10"/>
        <color rgb="FF000000"/>
        <rFont val="Calibri"/>
        <family val="2"/>
        <scheme val="minor"/>
      </rPr>
      <t>Eingeschränkte Bearbeitungen</t>
    </r>
    <r>
      <rPr>
        <sz val="10"/>
        <color rgb="FF000000"/>
        <rFont val="Calibri"/>
        <family val="2"/>
        <scheme val="minor"/>
      </rPr>
      <t xml:space="preserve"> — Wenn Sie das Material verändern oder darauf anderweitig direkt aufbauen, dürfen Sie die bearbeitete Fassung des Materials nur dann verbreiten, wenn diese eindeutig als veränderte, </t>
    </r>
    <r>
      <rPr>
        <u/>
        <sz val="10"/>
        <color rgb="FF000000"/>
        <rFont val="Calibri"/>
        <family val="2"/>
        <scheme val="minor"/>
      </rPr>
      <t>nicht</t>
    </r>
    <r>
      <rPr>
        <sz val="10"/>
        <color rgb="FF000000"/>
        <rFont val="Calibri"/>
        <family val="2"/>
        <scheme val="minor"/>
      </rPr>
      <t xml:space="preserve"> durch den Lizenzgeber freigegebene Version gekennzeichnet wurde </t>
    </r>
    <r>
      <rPr>
        <u/>
        <sz val="10"/>
        <color rgb="FF000000"/>
        <rFont val="Calibri"/>
        <family val="2"/>
        <scheme val="minor"/>
      </rPr>
      <t>und</t>
    </r>
    <r>
      <rPr>
        <sz val="10"/>
        <color rgb="FF000000"/>
        <rFont val="Calibri"/>
        <family val="2"/>
        <scheme val="minor"/>
      </rPr>
      <t xml:space="preserve"> alle Logos und/oder Marken des Lizenzgebers entfernt wurden.</t>
    </r>
  </si>
  <si>
    <r>
      <t>·</t>
    </r>
    <r>
      <rPr>
        <sz val="10"/>
        <color rgb="FF000000"/>
        <rFont val="Times New Roman"/>
        <family val="1"/>
      </rPr>
      <t xml:space="preserve">       </t>
    </r>
    <r>
      <rPr>
        <b/>
        <sz val="10"/>
        <color rgb="FF000000"/>
        <rFont val="Calibri"/>
        <family val="2"/>
        <scheme val="minor"/>
      </rPr>
      <t>Keine weiteren Einschränkungen</t>
    </r>
    <r>
      <rPr>
        <sz val="10"/>
        <color rgb="FF000000"/>
        <rFont val="Calibri"/>
        <family val="2"/>
        <scheme val="minor"/>
      </rPr>
      <t xml:space="preserve"> — Sie dürfen keine zusätzlichen Klauseln oder technische Verfahren einsetzen, die anderen rechtlich irgendetwas untersagen, was die Lizenz erlaubt. </t>
    </r>
  </si>
  <si>
    <r>
      <t>a.</t>
    </r>
    <r>
      <rPr>
        <sz val="10"/>
        <color rgb="FF000000"/>
        <rFont val="Times New Roman"/>
        <family val="1"/>
      </rPr>
      <t xml:space="preserve">     </t>
    </r>
    <r>
      <rPr>
        <b/>
        <sz val="10"/>
        <color rgb="FF000000"/>
        <rFont val="Calibri"/>
        <family val="2"/>
        <scheme val="minor"/>
      </rPr>
      <t>Abgewandeltes Material</t>
    </r>
    <r>
      <rPr>
        <sz val="10"/>
        <color rgb="FF000000"/>
        <rFont val="Calibri"/>
        <family val="2"/>
        <scheme val="minor"/>
      </rPr>
      <t xml:space="preserve"> bezeichnet Material, welches durch Urheberrechte oder ähnliche Rechte geschützt ist und vom lizenzierten Material abgeleitet ist oder darauf aufbaut und in welchem das lizenzierte Material übersetzt, verändert, umarrangiert, umgestaltet oder anderweitig modifiziert in einer Weise enthalten ist, die aufgrund des Urheberrechts oder ähnlicher Rechte des Lizenzgebers eine Zustimmung erfordert. Im Sinne der vorliegenden Public License entsteht immer abgewandeltes Material, wenn das lizenzierte Material ein Musikwerk, eine Darbietung oder eine Tonaufnahme ist und zur Vertonung von Bewegtbildern verwendet wird.</t>
    </r>
  </si>
  <si>
    <r>
      <t>b.</t>
    </r>
    <r>
      <rPr>
        <sz val="10"/>
        <color rgb="FF000000"/>
        <rFont val="Times New Roman"/>
        <family val="1"/>
      </rPr>
      <t xml:space="preserve">     </t>
    </r>
    <r>
      <rPr>
        <b/>
        <sz val="10"/>
        <color rgb="FF000000"/>
        <rFont val="Calibri"/>
        <family val="2"/>
        <scheme val="minor"/>
      </rPr>
      <t>Urheberrecht und ähnliche Rechte</t>
    </r>
    <r>
      <rPr>
        <sz val="10"/>
        <color rgb="FF000000"/>
        <rFont val="Calibri"/>
        <family val="2"/>
        <scheme val="minor"/>
      </rPr>
      <t xml:space="preserve"> bezeichnet das Urheberrecht und/oder ähnliche, dem Urheberrecht eng verwandte Rechte, einschließlich insbesondere des Rechts des ausübenden Künstlers, des Rechts zur Sendung, zur Tonaufnahme und des Sui-generis-Datenbankrechts, unabhängig davon, wie diese Rechte genannt oder kategorisiert werden. Im Sinne der vorliegenden Public License werden die in Abschnitt 2(b)(1)-(2) aufgeführten Rechte nicht als Urheberrecht und ähnliche Rechte angesehen.</t>
    </r>
  </si>
  <si>
    <r>
      <t>c.</t>
    </r>
    <r>
      <rPr>
        <sz val="10"/>
        <color rgb="FF000000"/>
        <rFont val="Times New Roman"/>
        <family val="1"/>
      </rPr>
      <t xml:space="preserve">      </t>
    </r>
    <r>
      <rPr>
        <b/>
        <sz val="10"/>
        <color rgb="FF000000"/>
        <rFont val="Calibri"/>
        <family val="2"/>
        <scheme val="minor"/>
      </rPr>
      <t>Wirksame technische Schutzmaßnahmen</t>
    </r>
    <r>
      <rPr>
        <sz val="10"/>
        <color rgb="FF000000"/>
        <rFont val="Calibri"/>
        <family val="2"/>
        <scheme val="minor"/>
      </rPr>
      <t xml:space="preserve"> bezeichnet solche Maßnahmen, die gemäß gesetzlichen Regelungen auf der Basis des Artikels 11 des WIPO Copyright Treaty vom 20. Dezember 1996 und/oder ähnlicher internationaler Vereinbarungen ohne entsprechende Erlaubnis nicht umgangen werden dürfen.</t>
    </r>
  </si>
  <si>
    <r>
      <t>d.</t>
    </r>
    <r>
      <rPr>
        <sz val="10"/>
        <color rgb="FF000000"/>
        <rFont val="Times New Roman"/>
        <family val="1"/>
      </rPr>
      <t xml:space="preserve">     </t>
    </r>
    <r>
      <rPr>
        <b/>
        <sz val="10"/>
        <color rgb="FF000000"/>
        <rFont val="Calibri"/>
        <family val="2"/>
        <scheme val="minor"/>
      </rPr>
      <t>Ausnahmen und Beschränkungen</t>
    </r>
    <r>
      <rPr>
        <sz val="10"/>
        <color rgb="FF000000"/>
        <rFont val="Calibri"/>
        <family val="2"/>
        <scheme val="minor"/>
      </rPr>
      <t xml:space="preserve"> bezeichnet Fair Use, Fair Dealing und/oder jegliche andere Ausnahme oder Beschränkung des Urheberrechts oder ähnlicher Rechte, die auf Ihre Nutzung des lizenzierten Materials Anwendung findet.</t>
    </r>
  </si>
  <si>
    <r>
      <t>e.</t>
    </r>
    <r>
      <rPr>
        <sz val="10"/>
        <color rgb="FF000000"/>
        <rFont val="Times New Roman"/>
        <family val="1"/>
      </rPr>
      <t xml:space="preserve">     </t>
    </r>
    <r>
      <rPr>
        <b/>
        <sz val="10"/>
        <color rgb="FF000000"/>
        <rFont val="Calibri"/>
        <family val="2"/>
        <scheme val="minor"/>
      </rPr>
      <t>Lizenziertes Material</t>
    </r>
    <r>
      <rPr>
        <sz val="10"/>
        <color rgb="FF000000"/>
        <rFont val="Calibri"/>
        <family val="2"/>
        <scheme val="minor"/>
      </rPr>
      <t xml:space="preserve"> bezeichnet das Werk der Literatur oder Kunst, die Datenbank oder das sonstige Material, welches der Lizenzgeber unter die vorliegende Public License gestellt hat.</t>
    </r>
  </si>
  <si>
    <r>
      <t>f.</t>
    </r>
    <r>
      <rPr>
        <sz val="10"/>
        <color rgb="FF000000"/>
        <rFont val="Times New Roman"/>
        <family val="1"/>
      </rPr>
      <t xml:space="preserve">       </t>
    </r>
    <r>
      <rPr>
        <b/>
        <sz val="10"/>
        <color rgb="FF000000"/>
        <rFont val="Calibri"/>
        <family val="2"/>
        <scheme val="minor"/>
      </rPr>
      <t>Lizenzierte Rechte</t>
    </r>
    <r>
      <rPr>
        <sz val="10"/>
        <color rgb="FF000000"/>
        <rFont val="Calibri"/>
        <family val="2"/>
        <scheme val="minor"/>
      </rPr>
      <t xml:space="preserve"> bezeichnet die Ihnen unter den Bedingungen der vorliegenden Public License gewährten Rechte, welche auf solche Urheberrechte und ähnlichen Rechte beschränkt sind, die Ihre Nutzung des lizenzierten Materials betreffen und die der Lizenzgeber zu lizenzieren berechtigt ist.</t>
    </r>
  </si>
  <si>
    <r>
      <t>g.</t>
    </r>
    <r>
      <rPr>
        <sz val="10"/>
        <color rgb="FF000000"/>
        <rFont val="Times New Roman"/>
        <family val="1"/>
      </rPr>
      <t xml:space="preserve">     </t>
    </r>
    <r>
      <rPr>
        <b/>
        <sz val="10"/>
        <color rgb="FF000000"/>
        <rFont val="Calibri"/>
        <family val="2"/>
        <scheme val="minor"/>
      </rPr>
      <t>Lizenzgeber</t>
    </r>
    <r>
      <rPr>
        <sz val="10"/>
        <color rgb="FF000000"/>
        <rFont val="Calibri"/>
        <family val="2"/>
        <scheme val="minor"/>
      </rPr>
      <t xml:space="preserve"> bezeichnet die natürliche(n) oder juristische(n) Person(en), die unter der vorliegenden Public License Rechte gewährt (oder gewähren).</t>
    </r>
  </si>
  <si>
    <r>
      <t>h.</t>
    </r>
    <r>
      <rPr>
        <sz val="10"/>
        <color rgb="FF000000"/>
        <rFont val="Times New Roman"/>
        <family val="1"/>
      </rPr>
      <t xml:space="preserve">     </t>
    </r>
    <r>
      <rPr>
        <b/>
        <sz val="10"/>
        <color rgb="FF000000"/>
        <rFont val="Calibri"/>
        <family val="2"/>
        <scheme val="minor"/>
      </rPr>
      <t>Weitergabe</t>
    </r>
    <r>
      <rPr>
        <sz val="10"/>
        <color rgb="FF000000"/>
        <rFont val="Calibri"/>
        <family val="2"/>
        <scheme val="minor"/>
      </rPr>
      <t xml:space="preserve"> meint, Material der Öffentlichkeit bereitzustellen durch beliebige Mittel oder Verfahren, die gemäß der lizenzierten Rechte Zustimmung erfordern, wie zum Beispiel Vervielfältigung, öffentliche Vorführung, öffentliche Darbietung, Vertrieb, Verbreitung, Wiedergabe oder Übernahme und öffentliche Zugänglichmachung bzw. Verfügbarmachung in solcher Weise, dass Mitglieder der Öffentlichkeit auf das Material von Orten und zu Zeiten ihrer Wahl zugreifen können.</t>
    </r>
  </si>
  <si>
    <r>
      <t>i.</t>
    </r>
    <r>
      <rPr>
        <sz val="10"/>
        <color rgb="FF000000"/>
        <rFont val="Times New Roman"/>
        <family val="1"/>
      </rPr>
      <t xml:space="preserve">       </t>
    </r>
    <r>
      <rPr>
        <b/>
        <sz val="10"/>
        <color rgb="FF000000"/>
        <rFont val="Calibri"/>
        <family val="2"/>
        <scheme val="minor"/>
      </rPr>
      <t>Sui-generis Datenbankrechte</t>
    </r>
    <r>
      <rPr>
        <sz val="10"/>
        <color rgb="FF000000"/>
        <rFont val="Calibri"/>
        <family val="2"/>
        <scheme val="minor"/>
      </rPr>
      <t xml:space="preserve"> bezeichnet Rechte, die keine Urheberrechte sind, sondern gegründet sind auf die Richtlinie 96/9/EG des Europäischen Parlaments und des Rates vom 11. März 1996 über den rechtlichen Schutz von Datenbanken in der jeweils gültigen Fassung bzw. deren Nachfolgeregelungen, sowie andere im Wesentlichen funktionsgleiche Rechte anderswo auf der Welt.</t>
    </r>
  </si>
  <si>
    <r>
      <t>j.</t>
    </r>
    <r>
      <rPr>
        <sz val="10"/>
        <color rgb="FF000000"/>
        <rFont val="Times New Roman"/>
        <family val="1"/>
      </rPr>
      <t xml:space="preserve">       </t>
    </r>
    <r>
      <rPr>
        <b/>
        <sz val="10"/>
        <color rgb="FF000000"/>
        <rFont val="Calibri"/>
        <family val="2"/>
        <scheme val="minor"/>
      </rPr>
      <t>Sie</t>
    </r>
    <r>
      <rPr>
        <sz val="10"/>
        <color rgb="FF000000"/>
        <rFont val="Calibri"/>
        <family val="2"/>
        <scheme val="minor"/>
      </rPr>
      <t xml:space="preserve"> bezeichnet die natürliche oder juristische Person, die von lizenzierten Rechten unter der vorliegenden Public License Gebrauch macht. </t>
    </r>
    <r>
      <rPr>
        <b/>
        <sz val="10"/>
        <color rgb="FF000000"/>
        <rFont val="Calibri"/>
        <family val="2"/>
        <scheme val="minor"/>
      </rPr>
      <t>Ihr bzw. Ihre</t>
    </r>
    <r>
      <rPr>
        <sz val="10"/>
        <color rgb="FF000000"/>
        <rFont val="Calibri"/>
        <family val="2"/>
        <scheme val="minor"/>
      </rPr>
      <t xml:space="preserve"> hat die entsprechende Bedeutung.</t>
    </r>
  </si>
  <si>
    <r>
      <t>a.</t>
    </r>
    <r>
      <rPr>
        <sz val="10"/>
        <color rgb="FF000000"/>
        <rFont val="Times New Roman"/>
        <family val="1"/>
      </rPr>
      <t xml:space="preserve">     </t>
    </r>
    <r>
      <rPr>
        <b/>
        <sz val="10"/>
        <color rgb="FF000000"/>
        <rFont val="Calibri"/>
        <family val="2"/>
        <scheme val="minor"/>
      </rPr>
      <t>Lizenzgewährung</t>
    </r>
    <r>
      <rPr>
        <sz val="10"/>
        <color rgb="FF000000"/>
        <rFont val="Calibri"/>
        <family val="2"/>
        <scheme val="minor"/>
      </rPr>
      <t xml:space="preserve"> </t>
    </r>
  </si>
  <si>
    <r>
      <t>1.</t>
    </r>
    <r>
      <rPr>
        <sz val="10"/>
        <color rgb="FF000000"/>
        <rFont val="Times New Roman"/>
        <family val="1"/>
      </rPr>
      <t xml:space="preserve">     </t>
    </r>
    <r>
      <rPr>
        <sz val="10"/>
        <color rgb="FF000000"/>
        <rFont val="Calibri"/>
        <family val="2"/>
        <scheme val="minor"/>
      </rPr>
      <t xml:space="preserve">Unter den Bedingungen der vorliegenden Public License gewährt der Lizenzgeber Ihnen eine weltweite, vergütungsfreie, nicht unterlizenzierbare, nicht-ausschließliche, unwiderrufliche Lizenz zur Ausübung der lizenzierten Rechte am lizenzierten Material, um: </t>
    </r>
  </si>
  <si>
    <r>
      <t>A.</t>
    </r>
    <r>
      <rPr>
        <sz val="10"/>
        <color rgb="FF000000"/>
        <rFont val="Times New Roman"/>
        <family val="1"/>
      </rPr>
      <t xml:space="preserve">     </t>
    </r>
    <r>
      <rPr>
        <sz val="10"/>
        <color rgb="FF000000"/>
        <rFont val="Calibri"/>
        <family val="2"/>
        <scheme val="minor"/>
      </rPr>
      <t>das lizenzierte Material ganz oder in Teilen zu vervielfältigen und weiterzugeben; und</t>
    </r>
  </si>
  <si>
    <r>
      <t>B.</t>
    </r>
    <r>
      <rPr>
        <sz val="10"/>
        <color rgb="FF000000"/>
        <rFont val="Times New Roman"/>
        <family val="1"/>
      </rPr>
      <t>    </t>
    </r>
    <r>
      <rPr>
        <sz val="10"/>
        <color rgb="FF000000"/>
        <rFont val="Calibri"/>
        <family val="2"/>
        <scheme val="minor"/>
      </rPr>
      <t>abgewandeltes Material zu erstellen und zu vervielfältigen, es aber nicht weiterzugeben.</t>
    </r>
  </si>
  <si>
    <r>
      <t>2.</t>
    </r>
    <r>
      <rPr>
        <sz val="10"/>
        <color rgb="FF000000"/>
        <rFont val="Times New Roman"/>
        <family val="1"/>
      </rPr>
      <t xml:space="preserve">     </t>
    </r>
    <r>
      <rPr>
        <sz val="10"/>
        <color rgb="FF000000"/>
        <rFont val="Calibri"/>
        <family val="2"/>
        <scheme val="minor"/>
      </rPr>
      <t>Ausnahmen und Beschränkungen. Es sei klargestellt, dass, wo immer gesetzliche Ausnahmen und Beschränkungen auf Ihre Nutzung Anwendung finden, die vorliegende Public License nicht anwendbar ist und Sie insoweit ihre Bedingungen nicht einhalten müssen.</t>
    </r>
  </si>
  <si>
    <r>
      <t>3.</t>
    </r>
    <r>
      <rPr>
        <sz val="10"/>
        <color rgb="FF000000"/>
        <rFont val="Times New Roman"/>
        <family val="1"/>
      </rPr>
      <t xml:space="preserve">     </t>
    </r>
    <r>
      <rPr>
        <sz val="10"/>
        <color rgb="FF000000"/>
        <rFont val="Calibri"/>
        <family val="2"/>
        <scheme val="minor"/>
      </rPr>
      <t>Laufzeit. Die Laufzeit der vorliegenden Public License wird in Abschnitt 6(a) geregelt.</t>
    </r>
  </si>
  <si>
    <r>
      <t>4.</t>
    </r>
    <r>
      <rPr>
        <sz val="10"/>
        <color rgb="FF000000"/>
        <rFont val="Times New Roman"/>
        <family val="1"/>
      </rPr>
      <t xml:space="preserve">     </t>
    </r>
    <r>
      <rPr>
        <sz val="10"/>
        <color rgb="FF000000"/>
        <rFont val="Calibri"/>
        <family val="2"/>
        <scheme val="minor"/>
      </rPr>
      <t>Medien und Formate; Gestattung technischer Modifikationen. Der Lizenzgeber erlaubt Ihnen, die lizenzierten Rechte in allen bekannten und zukünftig entstehenden Medien und Formaten auszuüben und die dafür notwendigen technischen Modifikationen vorzunehmen. Der Lizenzgeber verzichtet auf jegliche und/oder versichert die Nichtausübung jeglicher Rechte und Befugnisse, Ihnen zu verbieten, technische Modifikationen vorzunehmen, die notwendig sind, um die lizenzierten Rechte ausüben zu können, einschließlich solcher, die zur Umgehung wirksamer technischer Schutzmaßnahmen erforderlich sind. Im Sinne der vorliegenden Public License entsteht kein abgewandeltes Material, soweit lediglich Modifikationen vorgenommen werden, die nach diesem Abschnitt 2(a)(4) zulässig sind.</t>
    </r>
  </si>
  <si>
    <r>
      <t>5.</t>
    </r>
    <r>
      <rPr>
        <sz val="10"/>
        <color rgb="FF000000"/>
        <rFont val="Times New Roman"/>
        <family val="1"/>
      </rPr>
      <t xml:space="preserve">     </t>
    </r>
    <r>
      <rPr>
        <sz val="10"/>
        <color rgb="FF000000"/>
        <rFont val="Calibri"/>
        <family val="2"/>
        <scheme val="minor"/>
      </rPr>
      <t xml:space="preserve">Nachfolgende Empfänger </t>
    </r>
  </si>
  <si>
    <r>
      <t>A.</t>
    </r>
    <r>
      <rPr>
        <sz val="10"/>
        <color rgb="FF000000"/>
        <rFont val="Times New Roman"/>
        <family val="1"/>
      </rPr>
      <t xml:space="preserve">     </t>
    </r>
    <r>
      <rPr>
        <sz val="10"/>
        <color rgb="FF000000"/>
        <rFont val="Calibri"/>
        <family val="2"/>
        <scheme val="minor"/>
      </rPr>
      <t>Angebot des Lizenzgebers – Lizenziertes Material. Jeder Empfänger des lizenzierten Materials erhält automatisch ein Angebot des Lizenzgebers, die lizenzierten Rechte unter den Bedingungen der vorliegenden Public License auszuüben.</t>
    </r>
  </si>
  <si>
    <r>
      <t>B.</t>
    </r>
    <r>
      <rPr>
        <sz val="10"/>
        <color rgb="FF000000"/>
        <rFont val="Times New Roman"/>
        <family val="1"/>
      </rPr>
      <t xml:space="preserve">     </t>
    </r>
    <r>
      <rPr>
        <sz val="10"/>
        <color rgb="FF000000"/>
        <rFont val="Calibri"/>
        <family val="2"/>
        <scheme val="minor"/>
      </rPr>
      <t>Keine Beschränkungen für nachfolgende Empfänger. Sie dürfen keine zusätzlichen oder abweichenden Bedingungen fordern oder das lizenzierte Material mit solchen belegen oder darauf wirksame technische Maßnahmen anwenden, sofern dadurch die Ausübung der lizenzierten Rechte durch Empfänger des lizenzierten Materials eingeschränkt wird.</t>
    </r>
  </si>
  <si>
    <r>
      <t>6.</t>
    </r>
    <r>
      <rPr>
        <sz val="10"/>
        <color rgb="FF000000"/>
        <rFont val="Times New Roman"/>
        <family val="1"/>
      </rPr>
      <t xml:space="preserve">     </t>
    </r>
    <r>
      <rPr>
        <sz val="10"/>
        <color rgb="FF000000"/>
        <rFont val="Calibri"/>
        <family val="2"/>
        <scheme val="minor"/>
      </rPr>
      <t>Inhaltliche Indifferenz. Die vorliegende Public License begründet nicht die Erlaubnis, zu behaupten oder den Eindruck zu erwecken, dass Sie oder Ihre Nutzung des lizenzierten Materials mit dem Lizenzgeber oder den Zuschreibungsempfängern gemäß Abschnitt 3(a)(1)(A)(i) in Verbindung stehen oder durch ihn gefördert, gutgeheißen oder offiziell anerkannt werden.</t>
    </r>
  </si>
  <si>
    <r>
      <t>b.</t>
    </r>
    <r>
      <rPr>
        <sz val="10"/>
        <color rgb="FF000000"/>
        <rFont val="Times New Roman"/>
        <family val="1"/>
      </rPr>
      <t xml:space="preserve">     </t>
    </r>
    <r>
      <rPr>
        <b/>
        <sz val="10"/>
        <color rgb="FF000000"/>
        <rFont val="Calibri"/>
        <family val="2"/>
        <scheme val="minor"/>
      </rPr>
      <t>Sonstige Rechte</t>
    </r>
  </si>
  <si>
    <r>
      <t>1.</t>
    </r>
    <r>
      <rPr>
        <sz val="10"/>
        <color rgb="FF000000"/>
        <rFont val="Times New Roman"/>
        <family val="1"/>
      </rPr>
      <t xml:space="preserve">     </t>
    </r>
    <r>
      <rPr>
        <sz val="10"/>
        <color rgb="FF000000"/>
        <rFont val="Calibri"/>
        <family val="2"/>
        <scheme val="minor"/>
      </rPr>
      <t>Urheberpersönlichkeitsrechte, wie etwa zum Schutz vor Werkentstellungen, werden durch die vorliegende Public License ebenso wenig mitlizenziert wie das Recht auf Privatheit, auf Datenschutz und/oder ähnliche Persönlichkeitsrechte; gleichwohl verzichtet der Lizenzgeber auf derlei Rechte bzw. ihre Durchsetzung, soweit dies für Ihre Ausübung der lizenzierten Rechte erforderlich und möglich ist, jedoch nicht darüber hinaus.</t>
    </r>
  </si>
  <si>
    <r>
      <t>2.</t>
    </r>
    <r>
      <rPr>
        <sz val="10"/>
        <color rgb="FF000000"/>
        <rFont val="Times New Roman"/>
        <family val="1"/>
      </rPr>
      <t xml:space="preserve">     </t>
    </r>
    <r>
      <rPr>
        <sz val="10"/>
        <color rgb="FF000000"/>
        <rFont val="Calibri"/>
        <family val="2"/>
        <scheme val="minor"/>
      </rPr>
      <t>Patent- und Kennzeichenrechte werden durch die vorliegende Public License nicht lizenziert.</t>
    </r>
  </si>
  <si>
    <r>
      <t>3.</t>
    </r>
    <r>
      <rPr>
        <sz val="10"/>
        <color rgb="FF000000"/>
        <rFont val="Times New Roman"/>
        <family val="1"/>
      </rPr>
      <t xml:space="preserve">     </t>
    </r>
    <r>
      <rPr>
        <sz val="10"/>
        <color rgb="FF000000"/>
        <rFont val="Calibri"/>
        <family val="2"/>
        <scheme val="minor"/>
      </rPr>
      <t>Soweit wie möglich verzichtet der Lizenzgeber auf Vergütung durch Sie für die Ausübung der lizenzierten Rechte, sowohl direkt als auch durch eine Verwertungsgesellschaft unter welchem freiwilligen oder abdingbaren gesetzlichen oder Pflichtlizenzmechanismus auch immer eingezogen. In allen übrigen Fällen behält sich der Lizenzgeber ausdrücklich jedes Recht vor, Vergütungen zu fordern.</t>
    </r>
  </si>
  <si>
    <r>
      <t>a.</t>
    </r>
    <r>
      <rPr>
        <sz val="10"/>
        <color rgb="FF000000"/>
        <rFont val="Times New Roman"/>
        <family val="1"/>
      </rPr>
      <t xml:space="preserve">     </t>
    </r>
    <r>
      <rPr>
        <b/>
        <sz val="10"/>
        <color rgb="FF000000"/>
        <rFont val="Calibri"/>
        <family val="2"/>
        <scheme val="minor"/>
      </rPr>
      <t>Namensnennung</t>
    </r>
  </si>
  <si>
    <r>
      <t>1.</t>
    </r>
    <r>
      <rPr>
        <sz val="10"/>
        <color rgb="FF000000"/>
        <rFont val="Times New Roman"/>
        <family val="1"/>
      </rPr>
      <t xml:space="preserve">     </t>
    </r>
    <r>
      <rPr>
        <sz val="10"/>
        <color rgb="FF000000"/>
        <rFont val="Calibri"/>
        <family val="2"/>
        <scheme val="minor"/>
      </rPr>
      <t>Wenn Sie das lizenzierte Material weitergeben, müssen Sie:</t>
    </r>
  </si>
  <si>
    <r>
      <t>A.</t>
    </r>
    <r>
      <rPr>
        <sz val="10"/>
        <color rgb="FF000000"/>
        <rFont val="Times New Roman"/>
        <family val="1"/>
      </rPr>
      <t xml:space="preserve">     </t>
    </r>
    <r>
      <rPr>
        <sz val="10"/>
        <color rgb="FF000000"/>
        <rFont val="Calibri"/>
        <family val="2"/>
        <scheme val="minor"/>
      </rPr>
      <t xml:space="preserve">die folgenden Angaben beibehalten, soweit sie vom Lizenzgeber dem lizenzierten Material beigefügt wurden: </t>
    </r>
  </si>
  <si>
    <r>
      <t>i.</t>
    </r>
    <r>
      <rPr>
        <sz val="10"/>
        <color rgb="FF000000"/>
        <rFont val="Times New Roman"/>
        <family val="1"/>
      </rPr>
      <t xml:space="preserve">           </t>
    </r>
    <r>
      <rPr>
        <sz val="10"/>
        <color rgb="FF000000"/>
        <rFont val="Calibri"/>
        <family val="2"/>
        <scheme val="minor"/>
      </rPr>
      <t>die Bezeichnung der/des Ersteller(s) des lizenzierten Materials und anderer, die für eine Namensnennung vorgesehen sind (auch durch Pseudonym, falls angegeben), in jeder durch den Lizenzgeber verlangten Form, die angemessen ist;</t>
    </r>
  </si>
  <si>
    <r>
      <t>ii.</t>
    </r>
    <r>
      <rPr>
        <sz val="10"/>
        <color rgb="FF000000"/>
        <rFont val="Times New Roman"/>
        <family val="1"/>
      </rPr>
      <t xml:space="preserve">           </t>
    </r>
    <r>
      <rPr>
        <sz val="10"/>
        <color rgb="FF000000"/>
        <rFont val="Calibri"/>
        <family val="2"/>
        <scheme val="minor"/>
      </rPr>
      <t>einen Copyright-Vermerk;</t>
    </r>
  </si>
  <si>
    <r>
      <t>iii.</t>
    </r>
    <r>
      <rPr>
        <sz val="10"/>
        <color rgb="FF000000"/>
        <rFont val="Times New Roman"/>
        <family val="1"/>
      </rPr>
      <t xml:space="preserve">           </t>
    </r>
    <r>
      <rPr>
        <sz val="10"/>
        <color rgb="FF000000"/>
        <rFont val="Calibri"/>
        <family val="2"/>
        <scheme val="minor"/>
      </rPr>
      <t xml:space="preserve">einen Hinweis auf die vorliegende Public License; </t>
    </r>
  </si>
  <si>
    <r>
      <t>iv.</t>
    </r>
    <r>
      <rPr>
        <sz val="10"/>
        <color rgb="FF000000"/>
        <rFont val="Times New Roman"/>
        <family val="1"/>
      </rPr>
      <t xml:space="preserve">           </t>
    </r>
    <r>
      <rPr>
        <sz val="10"/>
        <color rgb="FF000000"/>
        <rFont val="Calibri"/>
        <family val="2"/>
        <scheme val="minor"/>
      </rPr>
      <t>einen Hinweis auf den Haftungsausschluss;</t>
    </r>
  </si>
  <si>
    <r>
      <t>v.</t>
    </r>
    <r>
      <rPr>
        <sz val="10"/>
        <color rgb="FF000000"/>
        <rFont val="Times New Roman"/>
        <family val="1"/>
      </rPr>
      <t xml:space="preserve">           </t>
    </r>
    <r>
      <rPr>
        <sz val="10"/>
        <color rgb="FF000000"/>
        <rFont val="Calibri"/>
        <family val="2"/>
        <scheme val="minor"/>
      </rPr>
      <t>soweit vernünftigerweise praktikabel einen URI oder Hyperlink zum lizenzierten Material;</t>
    </r>
  </si>
  <si>
    <r>
      <t>B.</t>
    </r>
    <r>
      <rPr>
        <sz val="10"/>
        <color rgb="FF000000"/>
        <rFont val="Times New Roman"/>
        <family val="1"/>
      </rPr>
      <t xml:space="preserve">     </t>
    </r>
    <r>
      <rPr>
        <sz val="10"/>
        <color rgb="FF000000"/>
        <rFont val="Calibri"/>
        <family val="2"/>
        <scheme val="minor"/>
      </rPr>
      <t>angeben, ob Sie das lizenzierte Material verändert haben, und alle vorherigen Änderungsangaben beibehalten; und</t>
    </r>
  </si>
  <si>
    <r>
      <t>C.</t>
    </r>
    <r>
      <rPr>
        <sz val="10"/>
        <color rgb="FF000000"/>
        <rFont val="Times New Roman"/>
        <family val="1"/>
      </rPr>
      <t xml:space="preserve">     </t>
    </r>
    <r>
      <rPr>
        <sz val="10"/>
        <color rgb="FF000000"/>
        <rFont val="Calibri"/>
        <family val="2"/>
        <scheme val="minor"/>
      </rPr>
      <t>angeben, dass das lizenzierte Material unter der vorliegenden Public License steht, und deren Text oder URI oder einen Hyperlink darauf beifügen.</t>
    </r>
  </si>
  <si>
    <r>
      <t>2.</t>
    </r>
    <r>
      <rPr>
        <sz val="10"/>
        <color rgb="FF000000"/>
        <rFont val="Times New Roman"/>
        <family val="1"/>
      </rPr>
      <t xml:space="preserve">     </t>
    </r>
    <r>
      <rPr>
        <sz val="10"/>
        <color rgb="FF000000"/>
        <rFont val="Calibri"/>
        <family val="2"/>
        <scheme val="minor"/>
      </rPr>
      <t>Sie dürfen die Bedingungen des Abschnitts 3(a)(1) in jeder angemessenen Form erfüllen, je nach Medium, Mittel und Kontext in bzw. mit dem Sie das lizenzierte Material weitergeben. Es kann zum Beispiel angemessen sein, die Bedingungen durch Angabe eines URI oder Hyperlinks auf eine Quelle zu erfüllen, die die erforderlichen Informationen enthält.</t>
    </r>
  </si>
  <si>
    <r>
      <t>3.</t>
    </r>
    <r>
      <rPr>
        <sz val="10"/>
        <color rgb="FF000000"/>
        <rFont val="Times New Roman"/>
        <family val="1"/>
      </rPr>
      <t xml:space="preserve">     </t>
    </r>
    <r>
      <rPr>
        <sz val="10"/>
        <color rgb="FF000000"/>
        <rFont val="Calibri"/>
        <family val="2"/>
        <scheme val="minor"/>
      </rPr>
      <t>Falls der Lizenzgeber es verlangt, müssen Sie die gemäß Abschnitt 3(a)(1)(A) erforderlichen Informationen entfernen, soweit dies vernünftigerweise praktikabel ist.</t>
    </r>
  </si>
  <si>
    <r>
      <t>a.</t>
    </r>
    <r>
      <rPr>
        <sz val="10"/>
        <color rgb="FF000000"/>
        <rFont val="Times New Roman"/>
        <family val="1"/>
      </rPr>
      <t xml:space="preserve">     </t>
    </r>
    <r>
      <rPr>
        <sz val="10"/>
        <color rgb="FF000000"/>
        <rFont val="Calibri"/>
        <family val="2"/>
        <scheme val="minor"/>
      </rPr>
      <t>es sei klargestellt, dass Abschnitt 2(a)(1) Ihnen das Recht gewährt, die gesamten Inhalte der Datenbank oder wesentliche Teile davon zu entnehmen, weiterzuverwenden, zu vervielfältigen und weiterzugeben, solange Sie abgewandeltes Material nicht weitergeben;</t>
    </r>
  </si>
  <si>
    <r>
      <t>b.</t>
    </r>
    <r>
      <rPr>
        <sz val="10"/>
        <color rgb="FF000000"/>
        <rFont val="Times New Roman"/>
        <family val="1"/>
      </rPr>
      <t xml:space="preserve">     </t>
    </r>
    <r>
      <rPr>
        <sz val="10"/>
        <color rgb="FF000000"/>
        <rFont val="Calibri"/>
        <family val="2"/>
        <scheme val="minor"/>
      </rPr>
      <t>sofern Sie alle Inhalte der Datenbank oder wesentliche Teile davon in eine Datenbank aufnehmen, an der Sie Sui-generis-Datenbankrechte haben, dann gilt die Datenbank, an der Sie Sui-generis-Datenbankrechte haben (aber nicht ihre einzelnen Inhalte) als abgewandeltes Material; und</t>
    </r>
  </si>
  <si>
    <r>
      <t>c.</t>
    </r>
    <r>
      <rPr>
        <sz val="10"/>
        <color rgb="FF000000"/>
        <rFont val="Times New Roman"/>
        <family val="1"/>
      </rPr>
      <t xml:space="preserve">      </t>
    </r>
    <r>
      <rPr>
        <sz val="10"/>
        <color rgb="FF000000"/>
        <rFont val="Calibri"/>
        <family val="2"/>
        <scheme val="minor"/>
      </rPr>
      <t>Sie müssen die Bedingungen des Abschnitts 3(a) einhalten, wenn sie alle Datenbankinhalte oder wesentliche Teile davon weitergeben.</t>
    </r>
  </si>
  <si>
    <r>
      <t>a.</t>
    </r>
    <r>
      <rPr>
        <b/>
        <sz val="10"/>
        <color rgb="FF000000"/>
        <rFont val="Times New Roman"/>
        <family val="1"/>
      </rPr>
      <t xml:space="preserve">     </t>
    </r>
    <r>
      <rPr>
        <b/>
        <sz val="10"/>
        <color rgb="FF000000"/>
        <rFont val="Calibri"/>
        <family val="2"/>
        <scheme val="minor"/>
      </rPr>
      <t>Sofern der Lizenzgeber nicht separat anderes erklärt und so weit wie möglich, bietet der Lizenzgeber das lizenzierte Material so wie es ist und verfügbar ist an und sagt in Bezug auf das lizenzierte Material keine bestimmten Eigenschaften zu, weder ausdrücklich noch konkludent oder anderweitig, und schließt jegliche Gewährleistung aus, einschließlich der gesetzlichen. Dies umfasst insbesondere das Freisein von Rechtsmängeln, Verkehrsfähigkeit, Eignung für einen bestimmten Zweck, Wahrung der Rechte Dritter, Freisein von (auch verdeckten) Sachmängeln, Richtigkeit und das Vorliegen oder Nichtvorliegen von Irrtümern, gleichviel ob sie bekannt, unbekannt oder erkennbar sind. Dort, wo Gewährleistungsausschlüsse ganz oder teilweise unzulässig sind, gilt der vorliegende Ausschluss möglicherweise für Sie nicht.</t>
    </r>
  </si>
  <si>
    <r>
      <t>b.</t>
    </r>
    <r>
      <rPr>
        <b/>
        <sz val="10"/>
        <color rgb="FF000000"/>
        <rFont val="Times New Roman"/>
        <family val="1"/>
      </rPr>
      <t xml:space="preserve">     </t>
    </r>
    <r>
      <rPr>
        <b/>
        <sz val="10"/>
        <color rgb="FF000000"/>
        <rFont val="Calibri"/>
        <family val="2"/>
        <scheme val="minor"/>
      </rPr>
      <t>Soweit wie möglich, haftet der Lizenzgeber Ihnen gegenüber nach keinem rechtlichen Konstrukt (einschließlich insbesondere Fahrlässigkeit) oder anderweitig für irgendwelche direkten, speziellen, indirekten, zufälligen, Folge-, Straf- exemplarischen oder anderen Verluste, Kosten, Aufwendungen oder Schäden, die sich aus der vorliegenden Public License oder der Nutzung des lizenzierten Materials ergeben, selbst wenn der Lizenzgeber auf die Möglichkeit solcher Verluste, Kosten, Aufwendungen oder Schäden hingewiesen wurde. Dort, wo Haftungsbeschränkungen ganz oder teilweise unzulässig sind, gilt die vorliegende Beschränkung möglicherweise für Sie nicht.</t>
    </r>
  </si>
  <si>
    <r>
      <t>c.</t>
    </r>
    <r>
      <rPr>
        <sz val="10"/>
        <color rgb="FF000000"/>
        <rFont val="Times New Roman"/>
        <family val="1"/>
      </rPr>
      <t xml:space="preserve">      </t>
    </r>
    <r>
      <rPr>
        <sz val="10"/>
        <color rgb="FF000000"/>
        <rFont val="Calibri"/>
        <family val="2"/>
        <scheme val="minor"/>
      </rPr>
      <t>Der Gewährleistungsausschluss und die Haftungsbeschränkung oben sollen so ausgelegt werden, dass sie soweit wie möglich einem absoluten Haftungs- und Gewährleistungsausschluss nahekommen.</t>
    </r>
  </si>
  <si>
    <r>
      <t>a.</t>
    </r>
    <r>
      <rPr>
        <sz val="10"/>
        <color rgb="FF000000"/>
        <rFont val="Times New Roman"/>
        <family val="1"/>
      </rPr>
      <t xml:space="preserve">     </t>
    </r>
    <r>
      <rPr>
        <sz val="10"/>
        <color rgb="FF000000"/>
        <rFont val="Calibri"/>
        <family val="2"/>
        <scheme val="minor"/>
      </rPr>
      <t>Die vorliegende Public License gilt bis zum Ablauf der Schutzfrist des Urheberrechts und der ähnlichen Rechte, die hiermit lizenziert werden. Gleichwohl erlöschen Ihre Rechte aus dieser Public License automatisch, wenn Sie die Bestimmungen dieser Public License nicht einhalten.</t>
    </r>
  </si>
  <si>
    <r>
      <t>b.</t>
    </r>
    <r>
      <rPr>
        <sz val="10"/>
        <color rgb="FF000000"/>
        <rFont val="Times New Roman"/>
        <family val="1"/>
      </rPr>
      <t xml:space="preserve">     </t>
    </r>
    <r>
      <rPr>
        <sz val="10"/>
        <color rgb="FF000000"/>
        <rFont val="Calibri"/>
        <family val="2"/>
        <scheme val="minor"/>
      </rPr>
      <t>Soweit Ihr Recht, das lizenzierte Material zu nutzen, gemäß Abschnitt 6(a) erloschen ist, lebt es wieder auf:</t>
    </r>
  </si>
  <si>
    <r>
      <t>1.</t>
    </r>
    <r>
      <rPr>
        <sz val="10"/>
        <color rgb="FF000000"/>
        <rFont val="Times New Roman"/>
        <family val="1"/>
      </rPr>
      <t xml:space="preserve">     </t>
    </r>
    <r>
      <rPr>
        <sz val="10"/>
        <color rgb="FF000000"/>
        <rFont val="Calibri"/>
        <family val="2"/>
        <scheme val="minor"/>
      </rPr>
      <t>automatisch zu dem Zeitpunkt, an welchem die Verletzung abgestellt ist, sofern dies innerhalb von 30 Tagen seit Ihrer Kenntnis der Verletzung geschieht; oder</t>
    </r>
  </si>
  <si>
    <r>
      <t>2.</t>
    </r>
    <r>
      <rPr>
        <sz val="10"/>
        <color rgb="FF000000"/>
        <rFont val="Times New Roman"/>
        <family val="1"/>
      </rPr>
      <t xml:space="preserve">     </t>
    </r>
    <r>
      <rPr>
        <sz val="10"/>
        <color rgb="FF000000"/>
        <rFont val="Calibri"/>
        <family val="2"/>
        <scheme val="minor"/>
      </rPr>
      <t>durch ausdrückliche Wiedereinsetzung durch den Lizenzgeber.</t>
    </r>
  </si>
  <si>
    <r>
      <t>c.</t>
    </r>
    <r>
      <rPr>
        <sz val="10"/>
        <color rgb="FF000000"/>
        <rFont val="Times New Roman"/>
        <family val="1"/>
      </rPr>
      <t xml:space="preserve">      </t>
    </r>
    <r>
      <rPr>
        <sz val="10"/>
        <color rgb="FF000000"/>
        <rFont val="Calibri"/>
        <family val="2"/>
        <scheme val="minor"/>
      </rPr>
      <t>Es sei klargestellt, dass der Lizenzgeber das lizenzierte Material auch unter anderen Bedingungen anbieten oder den Vertrieb des lizenzierten Materials jederzeit einstellen darf; gleichwohl erlischt dadurch die vorliegende Public License nicht.</t>
    </r>
  </si>
  <si>
    <r>
      <t>d.</t>
    </r>
    <r>
      <rPr>
        <sz val="10"/>
        <color rgb="FF000000"/>
        <rFont val="Times New Roman"/>
        <family val="1"/>
      </rPr>
      <t xml:space="preserve">     </t>
    </r>
    <r>
      <rPr>
        <sz val="10"/>
        <color rgb="FF000000"/>
        <rFont val="Calibri"/>
        <family val="2"/>
        <scheme val="minor"/>
      </rPr>
      <t>Die Abschnitte 1, 5, 6, 7 und 8 gelten auch nach Erlöschen der vorliegenden Public License fort.</t>
    </r>
  </si>
  <si>
    <r>
      <t>a.</t>
    </r>
    <r>
      <rPr>
        <sz val="10"/>
        <color rgb="FF000000"/>
        <rFont val="Times New Roman"/>
        <family val="1"/>
      </rPr>
      <t xml:space="preserve">     </t>
    </r>
    <r>
      <rPr>
        <sz val="10"/>
        <color rgb="FF000000"/>
        <rFont val="Calibri"/>
        <family val="2"/>
        <scheme val="minor"/>
      </rPr>
      <t>Der Lizenzgeber ist nicht an durch Sie gestellte zusätzliche oder abweichende Bedingungen gebunden, wenn diese nicht ausdrücklich vereinbart wurden.</t>
    </r>
  </si>
  <si>
    <r>
      <t>b.</t>
    </r>
    <r>
      <rPr>
        <sz val="10"/>
        <color rgb="FF000000"/>
        <rFont val="Times New Roman"/>
        <family val="1"/>
      </rPr>
      <t xml:space="preserve">     </t>
    </r>
    <r>
      <rPr>
        <sz val="10"/>
        <color rgb="FF000000"/>
        <rFont val="Calibri"/>
        <family val="2"/>
        <scheme val="minor"/>
      </rPr>
      <t>Jedwede das lizenzierte Material betreffenden und hier nicht genannten Umstände, Annahmen oder Vereinbarungen sind getrennt und unabhängig von den Bedingungen der vorliegenden Public License.</t>
    </r>
  </si>
  <si>
    <r>
      <t>a.</t>
    </r>
    <r>
      <rPr>
        <sz val="10"/>
        <color rgb="FF000000"/>
        <rFont val="Times New Roman"/>
        <family val="1"/>
      </rPr>
      <t xml:space="preserve">     </t>
    </r>
    <r>
      <rPr>
        <sz val="10"/>
        <color rgb="FF000000"/>
        <rFont val="Calibri"/>
        <family val="2"/>
        <scheme val="minor"/>
      </rPr>
      <t>Es sei klargestellt, dass die vorliegende Public License weder besagen noch dahingehend ausgelegt werden soll, dass sie solche Nutzungen des lizenzierten Materials verringert, begrenzt, einschränkt oder mit Bedingungen belegt, die ohne eine Erlaubnis aus dieser Public License zulässig sind.</t>
    </r>
  </si>
  <si>
    <r>
      <t>b.</t>
    </r>
    <r>
      <rPr>
        <sz val="10"/>
        <color rgb="FF000000"/>
        <rFont val="Times New Roman"/>
        <family val="1"/>
      </rPr>
      <t xml:space="preserve">     </t>
    </r>
    <r>
      <rPr>
        <sz val="10"/>
        <color rgb="FF000000"/>
        <rFont val="Calibri"/>
        <family val="2"/>
        <scheme val="minor"/>
      </rPr>
      <t>Soweit wie möglich soll, falls eine Klausel der vorliegenden Public License als nicht durchsetzbar anzusehen ist, diese Klausel automatisch im geringst erforderlichen Maße angepasst werden, um sie durchsetzbar zu machen. Falls die Klausel nicht anpassbar ist, soll sie von der vorliegenden Public License abgeschieden werden, ohne dass die Durchsetzbarkeit der verbleibenden Bedingungen tangiert wird.</t>
    </r>
  </si>
  <si>
    <r>
      <t>c.</t>
    </r>
    <r>
      <rPr>
        <sz val="10"/>
        <color rgb="FF000000"/>
        <rFont val="Times New Roman"/>
        <family val="1"/>
      </rPr>
      <t xml:space="preserve">      </t>
    </r>
    <r>
      <rPr>
        <sz val="10"/>
        <color rgb="FF000000"/>
        <rFont val="Calibri"/>
        <family val="2"/>
        <scheme val="minor"/>
      </rPr>
      <t>Auf keine Bedingung der vorliegenden Public License wird verzichtet und kein Verstoß dagegen soll als hingenommen gelten, außer der Lizenzgeber hat sich damit ausdrücklich einverstanden erklärt.</t>
    </r>
  </si>
  <si>
    <r>
      <t>d.</t>
    </r>
    <r>
      <rPr>
        <sz val="10"/>
        <color rgb="FF000000"/>
        <rFont val="Times New Roman"/>
        <family val="1"/>
      </rPr>
      <t xml:space="preserve">     </t>
    </r>
    <r>
      <rPr>
        <sz val="10"/>
        <color rgb="FF000000"/>
        <rFont val="Calibri"/>
        <family val="2"/>
        <scheme val="minor"/>
      </rPr>
      <t>Nichts in der vorliegenden Public License soll zu einer Beschränkung oder Aufhebung von Privilegien und Immunitäten führen, die dem Lizenzgeber oder Ihnen insbesondere aufgrund rechtlicher Regelungen irgendeiner Rechtsordnung oder Rechtsposition zustehen, oder dahingehend interpretiert werden.</t>
    </r>
  </si>
  <si>
    <t xml:space="preserve">+ Anforderungen an die Beschaffung, Inbetriebnahme und Freigabe zur Nutzung von organisationsfremden IT-Diensten sind ermittelt und erfüllt.
+ Ein Verfahren zur Freigabe unter Berücksichtung des Schutzbedarfs ist etabliert.
+ Organisationsfremde IT-Dienste und deren Freigabe sind dokumentiert.
+ Es wird regelmäßig überprüft, dass nur freigegebene organisationsfremde IT-Dienste eingesetzt werden.
</t>
  </si>
  <si>
    <t>+ Ein Verfahren für die Absicherung und Nutzung von Netzwerkdiensten sind definiert und umgesetzt.
+ Die Anforderungen werden in Form von SLAs vereinbart.
+ Angemessene Redundanzlösungen sind umgesetzt.</t>
  </si>
  <si>
    <t>Die Willkommensseite.</t>
  </si>
  <si>
    <t>Das ISA sieht vor, dass die Umsetzung mittels eines 5-stufigen Reifegrad-Modells bewertet wird, die in diesem Tabellenblatt definiert werden. Die Reifegrade gehen dabei über unvollständig, durchgeführt, gesteuert, etabliert bis hin zu vorhersagbar.
Der Zielreifegrad für alle Kontrollfragen liegt mit dieser Version des ISA durchgängig bei 3 (etabliert).</t>
  </si>
  <si>
    <t xml:space="preserve">Der Prototypenschutz umfasst als schutzbedürftig klassifizierte Fahrzeuge, Komponenten und Bauteile welche noch nicht seitens des OEMs der Öffentlichkeit vorgestellt und/oder in geeigneter Form veröffentlicht wurden.
Der auftraggebende Fachbereich des OEMs ist für die Klassifizierung der Schutzbedürftigkeit von Fahrzeugen, Komponenten und Bauteilen verantwortlich. Die Mindestanforderungen zum Prototypenschutz sind für die Schutzklassen hoch und sehr hoch nach ISA anzuwenden. </t>
  </si>
  <si>
    <t>Im Rahmen von BCM soll sichergestellt werden, dass die geschäftskritischen Prozesse in der Organisation während und nach einer Krisensituation funktionieren.</t>
  </si>
  <si>
    <t>Es wird der Wert der Information für die Organisation auf Basis der relevanten Schutzziele der Informationssicherheit (Vertraulichkeit, Integrität und Verfügbarkeit) ermittelt. Auf dieser Basis werden die Informationen in das Klassifizierungsschema eingeordnet. Dies ermöglicht der Organisation, die Anwendung von angemessenen Schutzmaßnahmen.</t>
  </si>
  <si>
    <t>Referenz zu ISO 27001: A.6.1.1, A6.1.2</t>
  </si>
  <si>
    <t xml:space="preserve">Bei der Durchführung von Projekten ist es wichtig, dass die Informationssicherheitsanforderungen berücksichtigt werden. Dies gilt für Projekte der Organisation, unabhängig von der Art des Projekts. Durch eine geeignete Verankerung des Informationssicherheitsprozesses in den Projektmanagementmethoden der Organisation wird sichergestellt, dass keine Anforderungen übersehen werden. </t>
  </si>
  <si>
    <t>Inwieweit sind die Verantwortlichkeiten zwischen organisationsfremden IT-Service-Anbietern und der eigenen Organisation definiert?</t>
  </si>
  <si>
    <t>Referenz zu ISO 27001: A.8.2.1, A.8.2.2, A.8.2.3, A 8.3.2</t>
  </si>
  <si>
    <t>Referenz zu ISO 27001: A.16.1.1, A16.1.2</t>
  </si>
  <si>
    <t>+ Notfallpläne sind definiert und werden regelmäßig geprüft.
+ Die physische Sicherheit wird auch in Ausnahmesituationen grundsätzlich aufrechterhalten.
+ IT Services werden auch in Ausnahmesituationen aufrechterhalten
  - Wiederherstellung von Daten und Applikationen mittels Backup- und Redundanzkonzepten.
+ Strategien zur Vermeidung von dauerhaftem Informationsverlust sind definiert.
+ Angemessene Schutzmaßnahmen (z. B. Brandmeldeanlage, Brandschutz, Wassermelder) sind umgesetzt und werden regelmäßig geprüft.
+ Eine redundante Medienversorgung (z. B. Strom, Kommunikationsverbindungen) ist vorhanden.
+ Berücksichtigung der Informationssicherheit im Business Continuity Management.
+ Informationssicherheitsmaßnahmen für den Krisenfall werden regelmäßig getestet.</t>
  </si>
  <si>
    <t xml:space="preserve">+ Die Anlage, Änderung und Löschung von Benutzerkonten wird durchgeführt.
+ Es werden eindeutige und personalisierte Benutzerkonten verwendet.
+ Die Nutzung von "Sammel-Konten" ist geregelt (z. B. eingeschränkt, nur wenn auf den Nachweis der Handlungen verzichtet werden kann).
+ Benutzerkonten werden unmittelbar nach Verlassen der Organisation bzw. Ausscheiden aus der Organisation (z. B. nach Ende des Arbeitsvertrags) gesperrt.
+ Benutzerkonten werden in regelmäßigen Abständen überprüft.
+ Es erfolgt eine sichere Zustellung der Anmeldeinformationen für Benutzer.
+ Eine Richtlinie zum Umgang mit Anmeldeinformationen ist definiert und umgesetzt. Folgende Aspekte sind berücksichtigt:
  - Keine Weitergabe von Anmeldeinformationen an Dritte
  - auch nicht an Autoritätspersonen
  - unter Beachtung gesetzlicher Rahmenbedingungen
  - Kein Notieren von Anmeldeinformationen oder deren unverschlüsselte Speicherung
  - Sofortige Änderung der Anmeldeinformation bei Verdacht auf mögliche Kompromittierung
  - Keine Verwendung von identischen Anmeldeinformationen für geschäftliche und nicht-geschäftliche Nutzung
  - Änderung von temporären oder Initial-Anmeldeinformationen nach dem 1. Login
  - Vorgaben für die Qualität von Anmeldeinformationen (z. B. Passwort-Länge, zu verwendende Zeichenarten).
+ Die Anmeldeinformationen (z. B. Passwörter) eines personalisierten Benutzerkontos dürfen nur dem zugeordneten Benutzer bekannt sein. </t>
  </si>
  <si>
    <t>+ Die Anforderungen an die Geheimhaltung sind ermittelt und erfüllt.
+ Anforderungen und Verfahren zum Einsatz von Geheimhaltungsvereinbarungen sind allen Personen bekannt, die schutzbedürftigen Informationen weitergeben.
+ Vor der Weitergabe von schutzbedürftigen Informationen werden gültige Geheimhaltungsvereinbarungen abgeschlossen.
+ Die Anforderungen und Verfahren zur Verwendung von Geheimhaltungsvereinbarungen und zum Umgang mit schutzbedürftigen Informationen werden regelmäßig überprüft.</t>
  </si>
  <si>
    <t>+ Perimetersicherung.</t>
  </si>
  <si>
    <t>+ Ein Sicherheitskonzept unter Berücksichtigung der folgenden Aspekte ist erstellt: 
 - Stabilität der Außenhaut,
 - Sicht- und Einblickschutz,
 - Schutz vor unbefugtem Betreten und Kontrolle des Zugangs,
 - Einbruch Überwachung,
 - dokumentiertes Besuchermanagement,
 - Mandantentrennung.</t>
  </si>
  <si>
    <t>+ Geeignete Barrieren sind vorhanden wie:
  - künstliche Barrieren (Zaunsysteme, Mauern),
  - technische Barrieren (Detektion),
  - natürliche Barrieren (Bewuchs, Vegetation).</t>
  </si>
  <si>
    <t>+ Anmeldepflicht für alle Besucher.
+ dokumentierte Verpflichtung zur Geheimhaltung vor Betreten.
+ Veröffentlichung von Sicherheits- und Besucherregelungen.
+ Länderspezifische gesetzliche Vorgaben zum Datenschutz sind einzuhalten.</t>
  </si>
  <si>
    <t>+ Es findet eine räumliche Trennung durch personelle oder technische Maßnahmen nach folgenden Aspekten statt:
  - Auftraggeber, und/oder
  - Projekte,
  - wenn keine Trennung vorhanden ist, muss eine explizite Freigabe des Auftraggebers vorliegen.</t>
  </si>
  <si>
    <t>+ Eine Überwachung der zu sichernden Räumlichkeiten auf Einbruch ist sichergestellt:
  - Es existiert eine Einbruchmeldeanlage nach DIN EN50131, VDS konform oder vergleichbar und funktionsfähig mit Alarmverfolgung auf einen zertifizierten Wachdienst oder Leitstelle (z.B. gem. DIN 77200, VdS 3138),
  - oder 24/7 Bewachung durch zertifizierten Wachdienst.
+ Alarmierungspläne sind verfügbar.
+ Eine zeitnahe Alarmverfolgung ist gewährleistet.</t>
  </si>
  <si>
    <t>+ Mindestens eine der folgenden drei Anforderungen muss umgesetzt sein:
  - mechanische Schließungen mit dokumentierter Schlüsselvergabe,
  - elektronische Zugangssysteme mit dokumentierter Berechtigungsvergabe,
  - personelle Zugangskontrolle mit Dokumentation.</t>
  </si>
  <si>
    <t>+ eine Geheimhaltungsvereinbarung: 
  - zwischen Auftragnehmer und Auftraggeber (auf Firmen-Ebene),
  - von allen Mitarbeitern und Projektbeteiligten (persönliche Verpflichtung).
+ Länderspezifische gesetzliche Vorgaben zum Datenschutz sind einzuhalten.</t>
  </si>
  <si>
    <t>+ Freigabe vom ursprünglichen Auftraggeber.
+ vertragsrechtlich gültige Geheimhaltungsvereinbarung vorhanden:
  - zwischen Auftragnehmer und Unterauftragnehmer (auf Firmen-Ebene),
  - von allen Mitarbeitern und Projektbeteiligten des Unterauftragnehmers (persönliche Verpflichtung).
+ Sicherstellung der Einhaltung der Sicherheitsvorgaben des ursprünglichen Auftraggebers (Nachweise werden eingeholt).
+ Nachweis der Einhaltung der Mindestanforderungen zum Prototypenschutz des Unterauftragnehmers (z. B. Zertifikat, Testat) liegt vor.</t>
  </si>
  <si>
    <t>+ Sicherstellung der Durchführung von Schulungen/Sensibilisierungsprogrammen durch das Management.
+ Schulung von Mitarbeitern und Projektbeteiligten im Umgang mit Prototypen bei Projekteinstieg.
+ regelmäßige (min. jährliche) Schulung von Mitarbeitern im Umgang mit Prototypen.
+ Sicherstellung der Kenntnis über die jeweiligen Schutzbedarfe und die daraus resultierenden Maßnahmen im Unternehmen bei den Mitarbeitern und Projektbeteiligten.
+ verpflichtende Teilnahme an den Schulungen und Sensibilisierungsmaßnahmen für jeden Mitarbeiter und Projektbeteiligten.
+ Die erfolgten Durchführungen sind zu dokumentieren. 
+ das Schulungskonzept für den Prototypenschutz ist in dem allgemeinen Schulungskonzept verankert (siehe auch Kontrollfrage 2.1.3 Informationssicherheit).</t>
  </si>
  <si>
    <r>
      <rPr>
        <sz val="10"/>
        <rFont val="Calibri"/>
        <family val="2"/>
        <scheme val="minor"/>
      </rPr>
      <t>+ Es ist ein Prozess zur Einholung von auftraggeberspezifischen Anforderungen für den Betrieb von als schutzbedürftig klassifizierten Erprobungsfahrzeugen auf öffentlichen Straßen beschrieben und implementiert.
+ Vom Auftraggeber definierte Schutzmaßnahmen sind bekannt und werden eingehalten.
+ Verhaltensregeln bei besonderen Vorkommnissen. (z.B. Panne, Unfall, Diebstahl...) sind bekannt und werden eingehalten.</t>
    </r>
  </si>
  <si>
    <t>+ Die Anforderungen an die Informationssicherheit sind ermittelt und dokumentiert:
  - Die Anforderungen sind an die Ziele der Organisation angepasst,
  - Eine Richtlinie ist erstellt und von der Organisationsleitung freigegeben.
+ Die Richtlinie enthält Ziele und den Stellenwert der Informationssicherheit in der Organisation.</t>
  </si>
  <si>
    <t>+ Die für die Organisation relevanten Informationswerte sind identifiziert und erfasst.
  - Diesen Informationswerten ist ein Verantwortlicher zugeordnet.
+ Informationsträger, welche die Informationswerte verarbeiten, sind identifiziert und erfasst:
  - Diesen Informationsträgern ist ein Verantwortlicher zugeordnet.</t>
  </si>
  <si>
    <t>+ Es existiert ein Verzeichnis der relevanten Informationswerte:
  - Jedem relevanten Informationswert sind die Informationsträger zugeordnet,
  - Eine regelmäßige Überprüfung des Verzeichnisses findet statt.</t>
  </si>
  <si>
    <t>+ Es werden keine organisationsfremden IT-Dienste ohne explizite Bewertung und Umsetzung der Informationssicherheitsanforderungen eingesetzt:
  - Eine Risikobewertung der organisationsfremden IT-Dienste liegt vor,
  - Gesetzliche, regulatorische und vertragliche Anforderungen sind berücksichtigt.
+ Die organisationsfremden IT-Dienste sind mit dem Schutzbedarf der verarbeiteten Informationswerte abgeglichen.</t>
  </si>
  <si>
    <t>+ Es existiert eine Vorgehensweise, wie Informationssicherheitsrisiken innerhalb der Organisation identifiziert, beurteilt und behandelt werden.
+ Kriterien für die Beurteilung und Behandlung von Informationssicherheitsrisiken sind vorhanden.
+ Maßnahmen zur Behandlung von Informationssicherheitsrisiken und deren Verantwortliche sind festgelegt und dokumentiert:
  - Es existiert ein Maßnahmenplan bzw. Statusübersicht der Maßnahmenumsetzung.
+ Bei Änderung des Umfelds (z. B. Organisationsstruktur, Standort, Änderung von Regelwerken) erfolgt eine zeitnahe Neubewertung.</t>
  </si>
  <si>
    <t xml:space="preserve">+ Es existiert eine Definition von Informationssicherheitsereignissen/-schwachstellen.
+ Eine Vorgehensweise zur Meldung und Erfassung von Informationssicherheitsereignissen/-schwachstellen ist definiert und umgesetzt. 
+ Folgende Aspekte sind berücksichtigt:
  - Verhalten bei Informationssicherheitsereignissen/-schwachstellen,
  - Meldeformular und Meldeweg,
  - Bearbeitende Stelle,
  - Feedbackverfahren,
  - Hinweise auf technische und organisatorische Maßnahmen (z. B. Disziplinarmaßnahmen).
+ Verfahren zur Sicherstellung der Nachweisbarkeit bei Informationssicherheitsereignissen/-schwachstellen sind etabliert und dokumentiert.
+ Informationssicherheitsereignisse/-schwachstellen werden bewertet und zur Sicherstellung der Nachweisbarkeit dokumentiert.
+ Eine angemessene Reaktion auf Informationssicherheitsereignisse/-schwachstellen erfolgt.
+ Es existiert eine Strategie, um angemessen auf Vorfälle der Verletzung der Informationssicherheit zu reagieren:
  - Das beinhaltet u. a. Vorgehensweisen zur Eskalation, Wiederherstellung und Kommunikation an relevante interne und externe Stellen sowie eine Vorgehensweise zur Entscheidung, ob ein Cybercrime-Angriff strafrechtlich verfolgt wird. </t>
  </si>
  <si>
    <t>+ Ein Konzept zur Sensibilisierung und Schulung der Mitarbeiter ist erstellt. Folgende Aspekte sind dabei mindestens berücksichtigt:
  - Richtlinie zur Informationssicherheit,
  - Meldungen von Informationssicherheitsereignissen,
  - Verhalten bei Auftreten von Schadsoftware,
  - Richtlinien zu Benutzerkonten und Anmeldeinformationen (z. B. Passwortrichtlinie),
  - Compliance-Themen der Informationssicherheit,
  - Anforderungen und Verfahren zum Einsatz von, Geheimhaltungsvereinbarungen bei der Weitergabe von schutzbedürftigen Informationen,
  - Einsatz organisationsfremder IT-Dienste.
+ Zielgruppen für Schulungs- und Sensibilisierungsmaßnahmen (z. B. neue Mitarbeiter, Administratoren, Mitarbeiter mit Zugang zu Kundennetzwerken) sind ermittelt und in einem Schulungskonzept berücksichtigt.
+ Das Konzept wurde vom verantwortlichen Management freigegeben.
+ Schulungs- und Sensibilisierungsmaßnahmen werden sowohl regelmäßig als auch anlassbezogen durchgeführt.
+ Die Teilnahme an Schulungs- und Sensibilisierungsmaßnahmen wird dokumentiert. 
+ Mitarbeitern sind die Ansprechpartner zur Informationssicherheit bekannt.</t>
  </si>
  <si>
    <t>+ Folgende Aspekte sind berücksichtigt:
  - Maßnahmen bei Reisen (z. B. bei Einsichtnahme durch Behörden),
  - Maßnahmen bei Reisen in sicherheitskritische Länder.
+ Mitarbeitersensibilisierung.</t>
  </si>
  <si>
    <t>+ Die Anforderungen an mobiles Arbeiten sind ermittelt und erfüllt. Folgende Aspekte sind berücksichtigt:
  - Sicherer Umgang mit und Zugriff auf Informationen (sowohl elektronisch als auch auf Papier) unter Berücksichtigung des Schutzbedarfs und der vertraglichen Anforderungen in privaten (z. B. im Home-Office) und öffentlichen Bereichen (z. B. auf Reisen),
  - Verhalten in privaten Bereichen,
  - Verhalten in öffentlichen Bereichen,
  - Maßnahmen zum Schutz vor Diebstahl (z. B. in öffentlichen Bereichen),
+ Der Zugang zum Netzwerk der Organisation erfolgt über eine gesicherte Verbindung (z. B. VPN) und über eine starke Authentifizierung.</t>
  </si>
  <si>
    <t>+ Ein Sicherheitszonenkonzept inkl. der zugehörigen Schutzmaßnahmen basierend auf den Anforderungen zum Umgang mit Informationswerten ist vorhanden:
  - Physische Gegebenheiten (z. B. Gelände/ Gebäude/ Räume) sind bei der Definition von Sicherheitszonen berücksichtigt,
  - Dies schließt Anlieferungs- und Versandbereiche mit ein.
+ Die definierten Schutzmaßnahmen sind umgesetzt.
+ Die Verhaltensregeln für Sicherheitszonen sind allen betroffenen Personen bekannt.</t>
  </si>
  <si>
    <t>+ Die Anforderungen an mobile IT-Geräte und mobile Datenträger sind ermittelt und erfüllt. Folgende Aspekte sind berücksichtigt: 
  - Verschlüsselung,
  - Zugangsschutz (z. B. PIN, Passwort),
  - Kennzeichnung (u. a. unter Berücksichtigung von Anforderungen zur Nutzung bei Kunden).</t>
  </si>
  <si>
    <t>+ Generelle Verschlüsselung der mobilen Datenträger oder der darauf gespeicherten Informationswerte: (C, I)
  - Wenn dies technisch nicht möglich ist, werden Informationen durch vergleichbar wirksame Maßnahmen geschützt.</t>
  </si>
  <si>
    <t>+ Die Anforderungen an den Umgang mit Identifikationsmitteln über den gesamten Lebenszyklus sind ermittelt und erfüllt. Folgende Aspekte sind berücksichtigt:
  - Erstellung, Übergabe, Rückgabe und Vernichtung,
  - Gültigkeitszeiträume,
  - Nachvollziehbarkeit,
  - Umgang mit Verlust.</t>
  </si>
  <si>
    <t>+ Die Verfahren zur Benutzerauthentifizierung werden auf Grundlage der geschäftlichen und sicherheitsrelevanten Anforderungen definiert und umgesetzt:
  - Benutzer werden mindestens durch starke Passworte nach Stand der Technik authentifiziert.
+ Es werden höherwertige Verfahren zur Authentifizierung von privilegierten Benutzerkonten verwendet (z. B. Privileged Access Management, 2-Faktor-Authentifizierung).</t>
  </si>
  <si>
    <t>+ Die Anforderungen an das Management von Zugriffsberechtigungen (Autorisierung) sind ermittelt und erfüllt. Folgende Aspekte sind berücksichtigt:
  - Verfahren zur Beantragung, Prüfung und Genehmigung, 
  - Anwendung des Minimalprinzips ("Need-to-know").
+ Es findet eine regelmäßige Überprüfung der gewährten Zugriffsberechtigungen von normalen und privilegierten Benutzerkonten sowie technischen Konten statt, auch in IT-Systemen von Kunden.</t>
  </si>
  <si>
    <t>+ Informationen werden verschlüsselt transportiert oder übertragen: (C)
  - Wenn eine Verschlüsselung nicht möglich ist, müssen Informationen durch vergleichbar wirksame Maßnahmen geschützt werden.</t>
  </si>
  <si>
    <t>+ Erstellung eines technischen Regelwerkes mit Anforderungen an die Verschlüsselung zum Schutz von Informationen gemäß ihrer Klassifizierung.
+ Ein Nutzungskonzept für Kryptographie ist definiert und umgesetzt. Folgende Aspekte sind berücksichtigt:
  - Kryptographische Verfahren,
  - Schlüsselstärken,
  - Verfahren für den kompletten Lebenszyklus von kryptographischen Schlüsseln inkl. Erzeugung, Speicherung, Archivierung, Abruf, Verteilung, Deaktivierung, Erneuerung und Löschung.
+ Ein Notfallprozess zur Wiederherstellung von Schlüsselmaterial ist etabliert.</t>
  </si>
  <si>
    <t>+ Die Anforderungen an Entwicklungs- und Testumgebungen sind ermittelt und umgesetzt. Folgende Aspekte sind berücksichtigt:
  - Trennung von Entwicklungs-, Test- und Produktivsystemen,
  - Keine Entwicklungs- und Systemwerkzeuge auf Produktivsystemen (außer solchen, die für den Betrieb notwendig sind),
  - Verwendung von unterschiedlichen Benutzerprofilen auf Entwicklungs-, Test- und Produktivsystemen.</t>
  </si>
  <si>
    <t xml:space="preserve">+ Nicht benötigte Netzwerkdienste sind deaktiviert.
+ Zugriff auf Netzwerkdienste ist mit geeigneten Schutzmaßnahmen (siehe Beispiele) auf die benötigten Zugriffe eingeschränkt.
+ Eine Software zum Schutz vor Schadsoftware ist installiert und wird regelmäßig automatisch aktualisiert (z. B. Virenscanner).
+ Eine automatische Überprüfung von empfangenen Dateien und Programmen vor deren Ausführung auf Schadsoftware (On-Access-Scan).
+ Eine regelmäßige Untersuchung des gesamten Datenbestandes aller Systeme auf Schadsoftware wird durchgeführt.
+ Eine automatische Überprüfung der von zentralen Gateways transportierten Daten (z. B. E-Mail, Internet, Netze von Dritten) mittels einer Schutzsoftware erfolgt:
  - Verschlüsselte Verbindungen werden berücksichtigt.
+ Maßnahmen zur Sicherstellung, dass Schutzsoftware nicht durch Benutzer deaktiviert oder verändert werden kann, sind definiert und umgesetzt.
+ Die fallbezogene Sensibilisierung von Mitarbeiter.
+ Für IT-Systeme, die ohne Software zum Schutz von Schadsoftware betrieben werden, sind alternative Maßnahmen (z. B. spezielle Härtung, wenig Dienste, keine aktiven User, Netzisolierung) umgesetzt. </t>
  </si>
  <si>
    <t>+ Verfahren zur Verwaltung und Steuerung der Netzwerke sind definiert.
+ Bei der Segmentierung des Netzwerkes sind folgende Aspekte berücksichtigt:
  - Beschränkungen bei der Anbindung von IT-Systemen an das Netzwerk,
  - Einsatz von Sicherheitstechnologien,
  - Das erhöhte Risiko durch aus dem Internet erreichbare Netzwerkdienste,
  - Technologie-spezifische Trennungsmöglichkeiten bei Nutzung von organisationsfremden IT-Diensten,
  - Geeignete Trennung von eigenen Netzwerken und Kundennetzwerken unter Berücksichtigung von Kundenanforderungen.</t>
  </si>
  <si>
    <t>+ Erweiterte Anforderungen an die Steuerung und Verwaltung von Netzwerken sind ermittelt und umgesetzt. Folgende Aspekte sind berücksichtigt: (C, I, A)
  - Authentifizierung von IT-Systemen im Netzwerk,
  - Der Zugriff auf die Managementschnittstellen von IT-Systemen ist eingeschränkt.</t>
  </si>
  <si>
    <t>+ Lastenhefte werden unter Berücksichtigung der Anforderungen zur Informationssicherheit erstellt.
+ Eine Prüfung von Lastenheften gegen die Anforderungen zur Informationssicherheit erfolgt.
+ Eine Prüfung des IT-Systems auf Einhaltung der Vorgaben vor dem produktiven Einsatz wird durchgeführt.
+ Es wird weitgehend vermieden, Produktivdaten zu Testzwecken zu nutzen (ggf. Anonymisierung oder Pseudonymisierung):
  - Wenn Produktivdaten zu Testzwecken genutzt werden, muss sichergestellt werden, dass im Testsystem vergleichbare Schutzmaßnahmen wie im Produktivsystem vorhanden sind,
  - Für den Lebenszyklus von Testdaten werden Anforderungen definiert (z. B. Löschung, max. Lebensdauer im IT-System),
  - Es werden fallbezogene Vorgaben für die Erstellung von Testdaten definiert.</t>
  </si>
  <si>
    <t>+ Das Trennungskonzept des Anbieters ist dokumentiert und wird bei Änderungen angepasst. Folgende Aspekte sind berücksichtigt:
  - Separierung von Daten, Funktionen, Applikationen, Betriebssystem, Speicher und Netzwerk.,
  - Risikobewertung für den Betrieb von Fremdsoftware innerhalb der geteilten Umgebung.</t>
  </si>
  <si>
    <r>
      <t>+ Vorlagen für Geheimhaltungsvereinbarungen sind vorhanden und auf rechtliche Anwendbarkeit geprüft.
+ Geheimhaltungsvereinbarungen enthalten folgende Angaben:
  - beteiligte Personen/beteiligte Organisationen,
  - der Art der von der Vereinbarung umfassten Informationen,
  - den Gegenstand der Vereinbarung,
  - die Gültigkeitsdauer der Vereinbarung,</t>
    </r>
    <r>
      <rPr>
        <strike/>
        <sz val="10"/>
        <color theme="1"/>
        <rFont val="Calibri"/>
        <family val="2"/>
        <scheme val="minor"/>
      </rPr>
      <t xml:space="preserve">
</t>
    </r>
    <r>
      <rPr>
        <sz val="10"/>
        <color theme="1"/>
        <rFont val="Calibri"/>
        <family val="2"/>
        <scheme val="minor"/>
      </rPr>
      <t xml:space="preserve">  - den Verantwortlichkeiten des/der Verpflichteten.
+ Geheimhaltungsvereinbarungen enthalten Bestimmungen zum Umgang mit den schutzbedürftigen Informationen über das Vertragsverhältnis hinaus.
+ Mögliche Nachweise zur Einhaltung von Vorgaben (z. B. Prüfung eines unabhängigen Dritten oder Auditrechte) sind definiert.
+ Ein Prozess, mit dem die Gültigkeitsdauer von befristeten Geheimhaltungsvereinbarungen überwacht und rechtzeitig eine Verlängerung der Geheimhaltungsvereinbarungen angestoßen wird, ist definiert und umgesetzt.</t>
    </r>
  </si>
  <si>
    <t>Version: 5.1 | 2022-04-27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</si>
</sst>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409]dd\-mmm\-yy;@"/>
  </numFmts>
  <fonts count="94" x14ac:knownFonts="1">
    <font>
      <sz val="11"/>
      <color theme="1"/>
      <name val="Calibri"/>
      <family val="2"/>
      <scheme val="minor"/>
    </font>
    <font>
      <sz val="10"/>
      <color theme="1"/>
      <name val="Arial"/>
      <family val="2"/>
    </font>
    <font>
      <sz val="10"/>
      <color theme="1"/>
      <name val="Arial"/>
      <family val="2"/>
    </font>
    <font>
      <b/>
      <sz val="10"/>
      <color theme="1"/>
      <name val="Calibri"/>
      <family val="2"/>
      <scheme val="minor"/>
    </font>
    <font>
      <sz val="10"/>
      <color theme="1"/>
      <name val="Calibri"/>
      <family val="2"/>
      <scheme val="minor"/>
    </font>
    <font>
      <b/>
      <sz val="10"/>
      <color theme="0"/>
      <name val="Calibri"/>
      <family val="2"/>
      <scheme val="minor"/>
    </font>
    <font>
      <u/>
      <sz val="11"/>
      <color theme="10"/>
      <name val="Calibri"/>
      <family val="2"/>
      <scheme val="minor"/>
    </font>
    <font>
      <u/>
      <sz val="11"/>
      <color theme="11"/>
      <name val="Calibri"/>
      <family val="2"/>
      <scheme val="minor"/>
    </font>
    <font>
      <sz val="10"/>
      <name val="Calibri"/>
      <family val="2"/>
      <scheme val="minor"/>
    </font>
    <font>
      <sz val="11"/>
      <color indexed="8"/>
      <name val="Calibri"/>
      <family val="2"/>
    </font>
    <font>
      <sz val="10"/>
      <name val="Arial"/>
      <family val="2"/>
    </font>
    <font>
      <sz val="10"/>
      <name val="Porsche News Gothic"/>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1"/>
      <color indexed="10"/>
      <name val="Calibri"/>
      <family val="2"/>
    </font>
    <font>
      <u/>
      <sz val="13"/>
      <color indexed="12"/>
      <name val="Porsche News Gothic"/>
      <family val="2"/>
    </font>
    <font>
      <b/>
      <sz val="10"/>
      <name val="Arial"/>
      <family val="2"/>
    </font>
    <font>
      <sz val="11"/>
      <color rgb="FFFF0000"/>
      <name val="Calibri"/>
      <family val="2"/>
      <scheme val="minor"/>
    </font>
    <font>
      <u/>
      <sz val="10"/>
      <color theme="1"/>
      <name val="Calibri"/>
      <family val="2"/>
      <scheme val="minor"/>
    </font>
    <font>
      <b/>
      <sz val="10"/>
      <color theme="0"/>
      <name val="Arial"/>
      <family val="2"/>
    </font>
    <font>
      <sz val="10"/>
      <color theme="1"/>
      <name val="Arial"/>
      <family val="2"/>
    </font>
    <font>
      <sz val="10"/>
      <color theme="0"/>
      <name val="Arial"/>
      <family val="2"/>
    </font>
    <font>
      <sz val="11"/>
      <color theme="1"/>
      <name val="Calibri"/>
      <family val="2"/>
      <scheme val="minor"/>
    </font>
    <font>
      <b/>
      <sz val="16"/>
      <name val="Arial"/>
      <family val="2"/>
    </font>
    <font>
      <sz val="10"/>
      <color rgb="FFFF0000"/>
      <name val="Arial"/>
      <family val="2"/>
    </font>
    <font>
      <b/>
      <sz val="18"/>
      <name val="Arial"/>
      <family val="2"/>
    </font>
    <font>
      <sz val="12"/>
      <name val="Arial"/>
      <family val="2"/>
    </font>
    <font>
      <sz val="14"/>
      <name val="Arial"/>
      <family val="2"/>
    </font>
    <font>
      <b/>
      <sz val="12"/>
      <color rgb="FFFF0000"/>
      <name val="Arial"/>
      <family val="2"/>
    </font>
    <font>
      <b/>
      <sz val="10"/>
      <color indexed="8"/>
      <name val="Arial"/>
      <family val="2"/>
    </font>
    <font>
      <sz val="12"/>
      <color indexed="8"/>
      <name val="Arial"/>
      <family val="2"/>
    </font>
    <font>
      <strike/>
      <sz val="11"/>
      <name val="Arial"/>
      <family val="2"/>
    </font>
    <font>
      <sz val="9"/>
      <name val="Arial"/>
      <family val="2"/>
    </font>
    <font>
      <b/>
      <i/>
      <sz val="9"/>
      <name val="Arial"/>
      <family val="2"/>
    </font>
    <font>
      <b/>
      <i/>
      <sz val="10"/>
      <name val="Calibri"/>
      <family val="2"/>
      <scheme val="minor"/>
    </font>
    <font>
      <i/>
      <sz val="10"/>
      <name val="Calibri"/>
      <family val="2"/>
      <scheme val="minor"/>
    </font>
    <font>
      <b/>
      <sz val="10"/>
      <name val="Calibri"/>
      <family val="2"/>
      <scheme val="minor"/>
    </font>
    <font>
      <b/>
      <u/>
      <sz val="10"/>
      <color theme="1"/>
      <name val="Calibri"/>
      <family val="2"/>
      <scheme val="minor"/>
    </font>
    <font>
      <u/>
      <sz val="10"/>
      <name val="Calibri"/>
      <family val="2"/>
      <scheme val="minor"/>
    </font>
    <font>
      <sz val="10"/>
      <color theme="0"/>
      <name val="Calibri"/>
      <family val="2"/>
      <scheme val="minor"/>
    </font>
    <font>
      <i/>
      <sz val="10"/>
      <color theme="0"/>
      <name val="Calibri"/>
      <family val="2"/>
      <scheme val="minor"/>
    </font>
    <font>
      <sz val="12"/>
      <color theme="1"/>
      <name val="Arial"/>
      <family val="2"/>
    </font>
    <font>
      <b/>
      <sz val="16"/>
      <color theme="1"/>
      <name val="Arial"/>
      <family val="2"/>
    </font>
    <font>
      <sz val="12"/>
      <color indexed="12"/>
      <name val="Arial"/>
      <family val="2"/>
    </font>
    <font>
      <b/>
      <sz val="12"/>
      <name val="Arial"/>
      <family val="2"/>
    </font>
    <font>
      <b/>
      <sz val="14"/>
      <color indexed="12"/>
      <name val="Arial"/>
      <family val="2"/>
    </font>
    <font>
      <sz val="10"/>
      <color indexed="8"/>
      <name val="Arial"/>
      <family val="2"/>
    </font>
    <font>
      <sz val="8"/>
      <name val="Arial"/>
      <family val="2"/>
    </font>
    <font>
      <sz val="8"/>
      <color theme="0"/>
      <name val="Arial"/>
      <family val="2"/>
    </font>
    <font>
      <sz val="10"/>
      <color rgb="FF00B050"/>
      <name val="Arial"/>
      <family val="2"/>
    </font>
    <font>
      <u/>
      <sz val="8"/>
      <color theme="0"/>
      <name val="Arial"/>
      <family val="2"/>
    </font>
    <font>
      <b/>
      <sz val="16"/>
      <color theme="0"/>
      <name val="Arial"/>
      <family val="2"/>
    </font>
    <font>
      <sz val="10"/>
      <color theme="3"/>
      <name val="Arial"/>
      <family val="2"/>
    </font>
    <font>
      <sz val="16"/>
      <name val="Arial"/>
      <family val="2"/>
    </font>
    <font>
      <strike/>
      <sz val="11"/>
      <color rgb="FFFF0000"/>
      <name val="Calibri"/>
      <family val="2"/>
      <scheme val="minor"/>
    </font>
    <font>
      <sz val="12"/>
      <name val="Porsche News Gothic"/>
      <family val="2"/>
    </font>
    <font>
      <sz val="16"/>
      <color theme="1"/>
      <name val="Arial"/>
      <family val="2"/>
    </font>
    <font>
      <b/>
      <sz val="10"/>
      <color theme="0"/>
      <name val="Calibri"/>
      <family val="2"/>
      <scheme val="minor"/>
    </font>
    <font>
      <sz val="10"/>
      <name val="Calibri"/>
      <family val="2"/>
    </font>
    <font>
      <sz val="10"/>
      <color theme="0" tint="-0.249977111117893"/>
      <name val="Calibri"/>
      <family val="2"/>
      <scheme val="minor"/>
    </font>
    <font>
      <sz val="10"/>
      <color indexed="8"/>
      <name val="Calibri"/>
      <family val="2"/>
      <scheme val="minor"/>
    </font>
    <font>
      <sz val="10"/>
      <color rgb="FF000000"/>
      <name val="Calibri"/>
      <family val="2"/>
    </font>
    <font>
      <sz val="11"/>
      <name val="Calibri"/>
      <family val="2"/>
      <scheme val="minor"/>
    </font>
    <font>
      <sz val="18"/>
      <name val="Arial"/>
      <family val="2"/>
    </font>
    <font>
      <strike/>
      <sz val="11"/>
      <name val="Calibri"/>
      <family val="2"/>
      <scheme val="minor"/>
    </font>
    <font>
      <sz val="10"/>
      <color theme="1"/>
      <name val="Calibri"/>
      <family val="2"/>
      <scheme val="minor"/>
    </font>
    <font>
      <sz val="10"/>
      <color indexed="8"/>
      <name val="Porsche News Gothic"/>
    </font>
    <font>
      <b/>
      <sz val="18"/>
      <color theme="1"/>
      <name val="Arial"/>
      <family val="2"/>
    </font>
    <font>
      <sz val="11"/>
      <color theme="0"/>
      <name val="Calibri"/>
      <family val="2"/>
      <scheme val="minor"/>
    </font>
    <font>
      <strike/>
      <sz val="10"/>
      <color theme="1"/>
      <name val="Calibri"/>
      <family val="2"/>
      <scheme val="minor"/>
    </font>
    <font>
      <sz val="18"/>
      <color theme="1"/>
      <name val="Arial"/>
      <family val="2"/>
    </font>
    <font>
      <sz val="10"/>
      <color theme="0" tint="-0.14999847407452621"/>
      <name val="Calibri"/>
      <family val="2"/>
      <scheme val="minor"/>
    </font>
    <font>
      <sz val="10"/>
      <color theme="0" tint="-0.14999847407452621"/>
      <name val="Arial"/>
      <family val="2"/>
    </font>
    <font>
      <b/>
      <sz val="10"/>
      <color theme="1"/>
      <name val="Calibri"/>
      <family val="2"/>
    </font>
    <font>
      <sz val="10"/>
      <color theme="1"/>
      <name val="Calibri"/>
      <family val="2"/>
    </font>
    <font>
      <b/>
      <sz val="10"/>
      <color rgb="FF000000"/>
      <name val="Calibri"/>
      <family val="2"/>
      <scheme val="minor"/>
    </font>
    <font>
      <sz val="10"/>
      <color rgb="FF000000"/>
      <name val="Symbol"/>
      <family val="1"/>
      <charset val="2"/>
    </font>
    <font>
      <sz val="10"/>
      <color rgb="FF000000"/>
      <name val="Times New Roman"/>
      <family val="1"/>
    </font>
    <font>
      <sz val="10"/>
      <color rgb="FF000000"/>
      <name val="Calibri"/>
      <family val="2"/>
      <scheme val="minor"/>
    </font>
    <font>
      <u/>
      <sz val="10"/>
      <color rgb="FF000000"/>
      <name val="Calibri"/>
      <family val="2"/>
      <scheme val="minor"/>
    </font>
    <font>
      <b/>
      <sz val="10"/>
      <color rgb="FF000000"/>
      <name val="Times New Roman"/>
      <family val="1"/>
    </font>
  </fonts>
  <fills count="34">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tint="-4.9989318521683403E-2"/>
        <bgColor indexed="64"/>
      </patternFill>
    </fill>
    <fill>
      <patternFill patternType="solid">
        <fgColor theme="0"/>
        <bgColor indexed="26"/>
      </patternFill>
    </fill>
    <fill>
      <patternFill patternType="solid">
        <fgColor indexed="9"/>
        <bgColor indexed="26"/>
      </patternFill>
    </fill>
    <fill>
      <patternFill patternType="solid">
        <fgColor indexed="9"/>
        <bgColor indexed="64"/>
      </patternFill>
    </fill>
    <fill>
      <patternFill patternType="solid">
        <fgColor rgb="FF006533"/>
        <bgColor indexed="64"/>
      </patternFill>
    </fill>
    <fill>
      <patternFill patternType="solid">
        <fgColor theme="0" tint="-0.499984740745262"/>
        <bgColor indexed="64"/>
      </patternFill>
    </fill>
    <fill>
      <patternFill patternType="solid">
        <fgColor rgb="FFC6EFD1"/>
        <bgColor indexed="64"/>
      </patternFill>
    </fill>
    <fill>
      <patternFill patternType="solid">
        <fgColor theme="0" tint="-0.34998626667073579"/>
        <bgColor indexed="64"/>
      </patternFill>
    </fill>
  </fills>
  <borders count="5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s>
  <cellStyleXfs count="642">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1"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21" borderId="0" applyNumberFormat="0" applyBorder="0" applyAlignment="0" applyProtection="0"/>
    <xf numFmtId="0" fontId="15" fillId="22" borderId="2" applyNumberFormat="0" applyAlignment="0" applyProtection="0"/>
    <xf numFmtId="0" fontId="18" fillId="0" borderId="4" applyNumberFormat="0" applyFill="0" applyAlignment="0" applyProtection="0"/>
    <xf numFmtId="0" fontId="19" fillId="0" borderId="0" applyNumberFormat="0" applyFill="0" applyBorder="0" applyAlignment="0" applyProtection="0"/>
    <xf numFmtId="0" fontId="20" fillId="6" borderId="0" applyNumberFormat="0" applyBorder="0" applyAlignment="0" applyProtection="0"/>
    <xf numFmtId="0" fontId="28" fillId="0" borderId="0" applyNumberFormat="0" applyFill="0" applyBorder="0" applyAlignment="0" applyProtection="0"/>
    <xf numFmtId="0" fontId="17" fillId="9" borderId="2" applyNumberFormat="0" applyAlignment="0" applyProtection="0"/>
    <xf numFmtId="0" fontId="25" fillId="24" borderId="0" applyNumberFormat="0" applyBorder="0" applyAlignment="0" applyProtection="0"/>
    <xf numFmtId="0" fontId="11" fillId="25" borderId="9" applyNumberFormat="0" applyAlignment="0" applyProtection="0"/>
    <xf numFmtId="0" fontId="13" fillId="22" borderId="1" applyNumberFormat="0" applyAlignment="0" applyProtection="0"/>
    <xf numFmtId="0" fontId="14" fillId="5" borderId="0" applyNumberFormat="0" applyBorder="0" applyAlignment="0" applyProtection="0"/>
    <xf numFmtId="0" fontId="10" fillId="0" borderId="0"/>
    <xf numFmtId="0" fontId="26" fillId="0" borderId="0" applyNumberFormat="0" applyFill="0" applyBorder="0" applyAlignment="0" applyProtection="0"/>
    <xf numFmtId="0" fontId="18"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3" fillId="0" borderId="7" applyNumberFormat="0" applyFill="0" applyAlignment="0" applyProtection="0"/>
    <xf numFmtId="0" fontId="23" fillId="0" borderId="0" applyNumberFormat="0" applyFill="0" applyBorder="0" applyAlignment="0" applyProtection="0"/>
    <xf numFmtId="0" fontId="26" fillId="0" borderId="0" applyNumberFormat="0" applyFill="0" applyBorder="0" applyAlignment="0" applyProtection="0"/>
    <xf numFmtId="0" fontId="24" fillId="0" borderId="8" applyNumberFormat="0" applyFill="0" applyAlignment="0" applyProtection="0"/>
    <xf numFmtId="0" fontId="27" fillId="0" borderId="0" applyNumberFormat="0" applyFill="0" applyBorder="0" applyAlignment="0" applyProtection="0"/>
    <xf numFmtId="0" fontId="16" fillId="23" borderId="3" applyNumberFormat="0" applyAlignment="0" applyProtection="0"/>
    <xf numFmtId="0" fontId="28" fillId="0" borderId="0" applyNumberFormat="0" applyFill="0" applyBorder="0" applyAlignment="0" applyProtection="0"/>
    <xf numFmtId="0" fontId="11" fillId="0" borderId="0"/>
    <xf numFmtId="0" fontId="33" fillId="0" borderId="0"/>
    <xf numFmtId="0" fontId="15" fillId="22" borderId="12" applyNumberFormat="0" applyAlignment="0" applyProtection="0"/>
    <xf numFmtId="0" fontId="18" fillId="0" borderId="13" applyNumberFormat="0" applyFill="0" applyAlignment="0" applyProtection="0"/>
    <xf numFmtId="0" fontId="17" fillId="9" borderId="12" applyNumberFormat="0" applyAlignment="0" applyProtection="0"/>
    <xf numFmtId="0" fontId="11" fillId="25" borderId="14" applyNumberFormat="0" applyAlignment="0" applyProtection="0"/>
    <xf numFmtId="0" fontId="13" fillId="22" borderId="11" applyNumberFormat="0" applyAlignment="0" applyProtection="0"/>
    <xf numFmtId="0" fontId="18" fillId="0" borderId="13" applyNumberFormat="0" applyFill="0" applyAlignment="0" applyProtection="0"/>
    <xf numFmtId="164" fontId="35" fillId="0" borderId="0" applyFont="0" applyFill="0" applyBorder="0" applyAlignment="0" applyProtection="0"/>
    <xf numFmtId="0" fontId="11" fillId="0" borderId="0"/>
    <xf numFmtId="0" fontId="10" fillId="0" borderId="0" applyNumberFormat="0" applyFill="0" applyBorder="0" applyAlignment="0" applyProtection="0"/>
    <xf numFmtId="0" fontId="2" fillId="0" borderId="0"/>
    <xf numFmtId="43" fontId="35" fillId="0" borderId="0" applyFont="0" applyFill="0" applyBorder="0" applyAlignment="0" applyProtection="0"/>
    <xf numFmtId="0" fontId="18" fillId="0" borderId="17" applyNumberFormat="0" applyFill="0" applyAlignment="0" applyProtection="0"/>
    <xf numFmtId="0" fontId="17" fillId="9" borderId="16" applyNumberFormat="0" applyAlignment="0" applyProtection="0"/>
    <xf numFmtId="0" fontId="18" fillId="0" borderId="17" applyNumberFormat="0" applyFill="0" applyAlignment="0" applyProtection="0"/>
    <xf numFmtId="0" fontId="15" fillId="22" borderId="16" applyNumberFormat="0" applyAlignment="0" applyProtection="0"/>
    <xf numFmtId="0" fontId="17" fillId="9" borderId="16" applyNumberFormat="0" applyAlignment="0" applyProtection="0"/>
    <xf numFmtId="0" fontId="11" fillId="25" borderId="18" applyNumberFormat="0" applyAlignment="0" applyProtection="0"/>
    <xf numFmtId="0" fontId="15" fillId="22" borderId="16" applyNumberFormat="0" applyAlignment="0" applyProtection="0"/>
    <xf numFmtId="0" fontId="18" fillId="0" borderId="17" applyNumberFormat="0" applyFill="0" applyAlignment="0" applyProtection="0"/>
    <xf numFmtId="0" fontId="15" fillId="22" borderId="16" applyNumberFormat="0" applyAlignment="0" applyProtection="0"/>
    <xf numFmtId="0" fontId="17" fillId="9" borderId="16" applyNumberFormat="0" applyAlignment="0" applyProtection="0"/>
    <xf numFmtId="0" fontId="13" fillId="22" borderId="15" applyNumberFormat="0" applyAlignment="0" applyProtection="0"/>
    <xf numFmtId="0" fontId="18" fillId="0" borderId="17" applyNumberFormat="0" applyFill="0" applyAlignment="0" applyProtection="0"/>
    <xf numFmtId="0" fontId="15" fillId="22" borderId="16" applyNumberFormat="0" applyAlignment="0" applyProtection="0"/>
    <xf numFmtId="0" fontId="18" fillId="0" borderId="17" applyNumberFormat="0" applyFill="0" applyAlignment="0" applyProtection="0"/>
    <xf numFmtId="0" fontId="17" fillId="9" borderId="16" applyNumberFormat="0" applyAlignment="0" applyProtection="0"/>
    <xf numFmtId="0" fontId="11" fillId="25" borderId="18" applyNumberFormat="0" applyAlignment="0" applyProtection="0"/>
    <xf numFmtId="0" fontId="13" fillId="22" borderId="15" applyNumberFormat="0" applyAlignment="0" applyProtection="0"/>
    <xf numFmtId="0" fontId="18" fillId="0" borderId="17" applyNumberFormat="0" applyFill="0" applyAlignment="0" applyProtection="0"/>
    <xf numFmtId="0" fontId="11" fillId="25" borderId="18" applyNumberFormat="0" applyAlignment="0" applyProtection="0"/>
    <xf numFmtId="0" fontId="13" fillId="22" borderId="15" applyNumberFormat="0" applyAlignment="0" applyProtection="0"/>
    <xf numFmtId="0" fontId="18" fillId="0" borderId="17" applyNumberFormat="0" applyFill="0" applyAlignment="0" applyProtection="0"/>
    <xf numFmtId="0" fontId="11" fillId="25" borderId="18" applyNumberFormat="0" applyAlignment="0" applyProtection="0"/>
    <xf numFmtId="0" fontId="13" fillId="22" borderId="15" applyNumberFormat="0" applyAlignment="0" applyProtection="0"/>
    <xf numFmtId="0" fontId="18" fillId="0" borderId="17" applyNumberFormat="0" applyFill="0" applyAlignment="0" applyProtection="0"/>
    <xf numFmtId="0" fontId="18" fillId="0" borderId="56" applyNumberFormat="0" applyFill="0" applyAlignment="0" applyProtection="0"/>
    <xf numFmtId="0" fontId="13" fillId="22" borderId="54" applyNumberFormat="0" applyAlignment="0" applyProtection="0"/>
    <xf numFmtId="0" fontId="11" fillId="25" borderId="57" applyNumberFormat="0" applyAlignment="0" applyProtection="0"/>
    <xf numFmtId="0" fontId="17" fillId="9" borderId="55" applyNumberFormat="0" applyAlignment="0" applyProtection="0"/>
    <xf numFmtId="0" fontId="18" fillId="0" borderId="56" applyNumberFormat="0" applyFill="0" applyAlignment="0" applyProtection="0"/>
    <xf numFmtId="0" fontId="15" fillId="22" borderId="55" applyNumberFormat="0" applyAlignment="0" applyProtection="0"/>
    <xf numFmtId="0" fontId="15" fillId="22" borderId="51" applyNumberFormat="0" applyAlignment="0" applyProtection="0"/>
    <xf numFmtId="0" fontId="18" fillId="0" borderId="52" applyNumberFormat="0" applyFill="0" applyAlignment="0" applyProtection="0"/>
    <xf numFmtId="0" fontId="17" fillId="9" borderId="51" applyNumberFormat="0" applyAlignment="0" applyProtection="0"/>
    <xf numFmtId="0" fontId="11" fillId="25" borderId="53" applyNumberFormat="0" applyAlignment="0" applyProtection="0"/>
    <xf numFmtId="0" fontId="13" fillId="22" borderId="50" applyNumberFormat="0" applyAlignment="0" applyProtection="0"/>
    <xf numFmtId="0" fontId="18" fillId="0" borderId="52" applyNumberFormat="0" applyFill="0" applyAlignment="0" applyProtection="0"/>
    <xf numFmtId="0" fontId="1" fillId="0" borderId="0"/>
    <xf numFmtId="0" fontId="15" fillId="22" borderId="51" applyNumberFormat="0" applyAlignment="0" applyProtection="0"/>
    <xf numFmtId="0" fontId="18" fillId="0" borderId="52" applyNumberFormat="0" applyFill="0" applyAlignment="0" applyProtection="0"/>
    <xf numFmtId="0" fontId="17" fillId="9" borderId="51" applyNumberFormat="0" applyAlignment="0" applyProtection="0"/>
    <xf numFmtId="0" fontId="11" fillId="25" borderId="53" applyNumberFormat="0" applyAlignment="0" applyProtection="0"/>
    <xf numFmtId="0" fontId="13" fillId="22" borderId="50" applyNumberFormat="0" applyAlignment="0" applyProtection="0"/>
    <xf numFmtId="0" fontId="18" fillId="0" borderId="52" applyNumberFormat="0" applyFill="0" applyAlignment="0" applyProtection="0"/>
    <xf numFmtId="0" fontId="1" fillId="0" borderId="0"/>
    <xf numFmtId="43" fontId="35" fillId="0" borderId="0" applyFont="0" applyFill="0" applyBorder="0" applyAlignment="0" applyProtection="0"/>
    <xf numFmtId="0" fontId="18" fillId="0" borderId="52" applyNumberFormat="0" applyFill="0" applyAlignment="0" applyProtection="0"/>
    <xf numFmtId="0" fontId="17" fillId="9" borderId="51" applyNumberFormat="0" applyAlignment="0" applyProtection="0"/>
    <xf numFmtId="0" fontId="18" fillId="0" borderId="52" applyNumberFormat="0" applyFill="0" applyAlignment="0" applyProtection="0"/>
    <xf numFmtId="0" fontId="15" fillId="22" borderId="51" applyNumberFormat="0" applyAlignment="0" applyProtection="0"/>
    <xf numFmtId="0" fontId="17" fillId="9" borderId="51" applyNumberFormat="0" applyAlignment="0" applyProtection="0"/>
    <xf numFmtId="0" fontId="11" fillId="25" borderId="53" applyNumberFormat="0" applyAlignment="0" applyProtection="0"/>
    <xf numFmtId="0" fontId="15" fillId="22" borderId="51" applyNumberFormat="0" applyAlignment="0" applyProtection="0"/>
    <xf numFmtId="0" fontId="18" fillId="0" borderId="52" applyNumberFormat="0" applyFill="0" applyAlignment="0" applyProtection="0"/>
    <xf numFmtId="0" fontId="15" fillId="22" borderId="51" applyNumberFormat="0" applyAlignment="0" applyProtection="0"/>
    <xf numFmtId="0" fontId="17" fillId="9" borderId="51" applyNumberFormat="0" applyAlignment="0" applyProtection="0"/>
    <xf numFmtId="0" fontId="13" fillId="22" borderId="50" applyNumberFormat="0" applyAlignment="0" applyProtection="0"/>
    <xf numFmtId="0" fontId="18" fillId="0" borderId="52" applyNumberFormat="0" applyFill="0" applyAlignment="0" applyProtection="0"/>
    <xf numFmtId="0" fontId="15" fillId="22" borderId="51" applyNumberFormat="0" applyAlignment="0" applyProtection="0"/>
    <xf numFmtId="0" fontId="18" fillId="0" borderId="52" applyNumberFormat="0" applyFill="0" applyAlignment="0" applyProtection="0"/>
    <xf numFmtId="0" fontId="17" fillId="9" borderId="51" applyNumberFormat="0" applyAlignment="0" applyProtection="0"/>
    <xf numFmtId="0" fontId="11" fillId="25" borderId="53" applyNumberFormat="0" applyAlignment="0" applyProtection="0"/>
    <xf numFmtId="0" fontId="13" fillId="22" borderId="50" applyNumberFormat="0" applyAlignment="0" applyProtection="0"/>
    <xf numFmtId="0" fontId="18" fillId="0" borderId="52" applyNumberFormat="0" applyFill="0" applyAlignment="0" applyProtection="0"/>
    <xf numFmtId="0" fontId="11" fillId="25" borderId="53" applyNumberFormat="0" applyAlignment="0" applyProtection="0"/>
    <xf numFmtId="0" fontId="13" fillId="22" borderId="50" applyNumberFormat="0" applyAlignment="0" applyProtection="0"/>
    <xf numFmtId="0" fontId="18" fillId="0" borderId="52" applyNumberFormat="0" applyFill="0" applyAlignment="0" applyProtection="0"/>
    <xf numFmtId="0" fontId="11" fillId="25" borderId="53" applyNumberFormat="0" applyAlignment="0" applyProtection="0"/>
    <xf numFmtId="0" fontId="13" fillId="22" borderId="50" applyNumberFormat="0" applyAlignment="0" applyProtection="0"/>
    <xf numFmtId="0" fontId="18" fillId="0" borderId="52" applyNumberFormat="0" applyFill="0" applyAlignment="0" applyProtection="0"/>
    <xf numFmtId="0" fontId="15" fillId="22" borderId="55" applyNumberFormat="0" applyAlignment="0" applyProtection="0"/>
    <xf numFmtId="0" fontId="18" fillId="0" borderId="56" applyNumberFormat="0" applyFill="0" applyAlignment="0" applyProtection="0"/>
    <xf numFmtId="0" fontId="17" fillId="9" borderId="55" applyNumberFormat="0" applyAlignment="0" applyProtection="0"/>
    <xf numFmtId="0" fontId="11" fillId="25" borderId="57" applyNumberFormat="0" applyAlignment="0" applyProtection="0"/>
    <xf numFmtId="0" fontId="13" fillId="22" borderId="54" applyNumberFormat="0" applyAlignment="0" applyProtection="0"/>
    <xf numFmtId="0" fontId="18" fillId="0" borderId="56" applyNumberFormat="0" applyFill="0" applyAlignment="0" applyProtection="0"/>
    <xf numFmtId="0" fontId="18" fillId="0" borderId="56" applyNumberFormat="0" applyFill="0" applyAlignment="0" applyProtection="0"/>
    <xf numFmtId="0" fontId="17" fillId="9" borderId="55" applyNumberFormat="0" applyAlignment="0" applyProtection="0"/>
    <xf numFmtId="0" fontId="18" fillId="0" borderId="56" applyNumberFormat="0" applyFill="0" applyAlignment="0" applyProtection="0"/>
    <xf numFmtId="0" fontId="15" fillId="22" borderId="55" applyNumberFormat="0" applyAlignment="0" applyProtection="0"/>
    <xf numFmtId="0" fontId="17" fillId="9" borderId="55" applyNumberFormat="0" applyAlignment="0" applyProtection="0"/>
    <xf numFmtId="0" fontId="11" fillId="25" borderId="57" applyNumberFormat="0" applyAlignment="0" applyProtection="0"/>
    <xf numFmtId="0" fontId="15" fillId="22" borderId="55" applyNumberFormat="0" applyAlignment="0" applyProtection="0"/>
    <xf numFmtId="0" fontId="18" fillId="0" borderId="56" applyNumberFormat="0" applyFill="0" applyAlignment="0" applyProtection="0"/>
    <xf numFmtId="0" fontId="15" fillId="22" borderId="55" applyNumberFormat="0" applyAlignment="0" applyProtection="0"/>
    <xf numFmtId="0" fontId="17" fillId="9" borderId="55" applyNumberFormat="0" applyAlignment="0" applyProtection="0"/>
    <xf numFmtId="0" fontId="13" fillId="22" borderId="54" applyNumberFormat="0" applyAlignment="0" applyProtection="0"/>
    <xf numFmtId="0" fontId="18" fillId="0" borderId="56" applyNumberFormat="0" applyFill="0" applyAlignment="0" applyProtection="0"/>
    <xf numFmtId="0" fontId="15" fillId="22" borderId="55" applyNumberFormat="0" applyAlignment="0" applyProtection="0"/>
    <xf numFmtId="0" fontId="18" fillId="0" borderId="56" applyNumberFormat="0" applyFill="0" applyAlignment="0" applyProtection="0"/>
    <xf numFmtId="0" fontId="17" fillId="9" borderId="55" applyNumberFormat="0" applyAlignment="0" applyProtection="0"/>
    <xf numFmtId="0" fontId="11" fillId="25" borderId="57" applyNumberFormat="0" applyAlignment="0" applyProtection="0"/>
    <xf numFmtId="0" fontId="13" fillId="22" borderId="54" applyNumberFormat="0" applyAlignment="0" applyProtection="0"/>
    <xf numFmtId="0" fontId="18" fillId="0" borderId="56" applyNumberFormat="0" applyFill="0" applyAlignment="0" applyProtection="0"/>
    <xf numFmtId="0" fontId="11" fillId="25" borderId="57" applyNumberFormat="0" applyAlignment="0" applyProtection="0"/>
    <xf numFmtId="0" fontId="13" fillId="22" borderId="54" applyNumberFormat="0" applyAlignment="0" applyProtection="0"/>
    <xf numFmtId="0" fontId="18" fillId="0" borderId="56" applyNumberFormat="0" applyFill="0" applyAlignment="0" applyProtection="0"/>
    <xf numFmtId="0" fontId="11" fillId="25" borderId="57" applyNumberFormat="0" applyAlignment="0" applyProtection="0"/>
    <xf numFmtId="0" fontId="13" fillId="22" borderId="54" applyNumberFormat="0" applyAlignment="0" applyProtection="0"/>
    <xf numFmtId="0" fontId="18" fillId="0" borderId="56" applyNumberFormat="0" applyFill="0" applyAlignment="0" applyProtection="0"/>
  </cellStyleXfs>
  <cellXfs count="482">
    <xf numFmtId="0" fontId="0" fillId="0" borderId="0" xfId="0"/>
    <xf numFmtId="0" fontId="4" fillId="0" borderId="0" xfId="0" applyFont="1" applyAlignment="1">
      <alignment wrapText="1"/>
    </xf>
    <xf numFmtId="0" fontId="0" fillId="0" borderId="0" xfId="0"/>
    <xf numFmtId="0" fontId="38" fillId="28" borderId="0" xfId="530" applyFont="1" applyFill="1" applyBorder="1" applyAlignment="1" applyProtection="1">
      <alignment horizontal="left" vertical="top" wrapText="1"/>
    </xf>
    <xf numFmtId="0" fontId="4" fillId="0" borderId="0" xfId="0" applyFont="1" applyAlignment="1">
      <alignment vertical="center" wrapText="1"/>
    </xf>
    <xf numFmtId="165" fontId="4" fillId="0" borderId="0" xfId="0" applyNumberFormat="1" applyFont="1" applyAlignment="1">
      <alignment vertical="center" wrapText="1"/>
    </xf>
    <xf numFmtId="2" fontId="34" fillId="28" borderId="0" xfId="518" applyNumberFormat="1" applyFont="1" applyFill="1" applyBorder="1" applyProtection="1"/>
    <xf numFmtId="0" fontId="30" fillId="3" borderId="0" xfId="465" applyFont="1" applyFill="1" applyBorder="1" applyAlignment="1" applyProtection="1"/>
    <xf numFmtId="0" fontId="4" fillId="0" borderId="10" xfId="0" applyFont="1" applyFill="1" applyBorder="1" applyAlignment="1">
      <alignment horizontal="left" vertical="center" wrapText="1"/>
    </xf>
    <xf numFmtId="0" fontId="4" fillId="26" borderId="10" xfId="0" applyFont="1" applyFill="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165" fontId="8" fillId="0" borderId="10" xfId="0" applyNumberFormat="1" applyFont="1" applyBorder="1" applyAlignment="1" applyProtection="1">
      <alignment horizontal="left" vertical="center" wrapText="1"/>
      <protection locked="0"/>
    </xf>
    <xf numFmtId="0" fontId="3" fillId="0" borderId="10"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0" xfId="0" quotePrefix="1" applyFont="1" applyFill="1" applyBorder="1" applyAlignment="1">
      <alignment horizontal="left" vertical="center" wrapText="1"/>
    </xf>
    <xf numFmtId="9" fontId="5" fillId="2" borderId="0" xfId="0" applyNumberFormat="1" applyFont="1" applyFill="1" applyBorder="1" applyAlignment="1" applyProtection="1">
      <alignment vertical="center" wrapText="1"/>
      <protection hidden="1"/>
    </xf>
    <xf numFmtId="0" fontId="4" fillId="0" borderId="0" xfId="0" applyFont="1" applyAlignment="1">
      <alignment horizontal="center" vertical="center" wrapText="1"/>
    </xf>
    <xf numFmtId="0" fontId="4" fillId="0" borderId="0" xfId="0" applyFont="1" applyBorder="1"/>
    <xf numFmtId="9" fontId="5" fillId="30" borderId="0" xfId="0" applyNumberFormat="1" applyFont="1" applyFill="1" applyBorder="1" applyAlignment="1" applyProtection="1">
      <alignment vertical="center" wrapText="1"/>
      <protection hidden="1"/>
    </xf>
    <xf numFmtId="0" fontId="5" fillId="31" borderId="0" xfId="0" applyFont="1" applyFill="1" applyBorder="1" applyAlignment="1" applyProtection="1">
      <alignment horizontal="center" vertical="center" wrapText="1"/>
      <protection hidden="1"/>
    </xf>
    <xf numFmtId="0" fontId="5" fillId="31" borderId="0" xfId="0" applyFont="1" applyFill="1" applyBorder="1" applyAlignment="1">
      <alignment horizontal="center" vertical="center" wrapText="1"/>
    </xf>
    <xf numFmtId="0" fontId="4" fillId="0" borderId="0" xfId="0" quotePrefix="1" applyFont="1" applyFill="1" applyBorder="1" applyAlignment="1">
      <alignment horizontal="left" vertical="center" wrapText="1"/>
    </xf>
    <xf numFmtId="0" fontId="4" fillId="0" borderId="0" xfId="0" applyFont="1" applyFill="1" applyBorder="1" applyAlignment="1">
      <alignment wrapText="1"/>
    </xf>
    <xf numFmtId="0" fontId="4" fillId="0" borderId="0" xfId="0" applyFont="1" applyBorder="1" applyAlignment="1">
      <alignment wrapText="1"/>
    </xf>
    <xf numFmtId="0" fontId="8" fillId="0" borderId="0" xfId="0" quotePrefix="1" applyFont="1" applyFill="1" applyBorder="1" applyAlignment="1">
      <alignment horizontal="left" vertical="top" wrapText="1"/>
    </xf>
    <xf numFmtId="0" fontId="8" fillId="0" borderId="0" xfId="0" applyFont="1" applyBorder="1" applyAlignment="1" applyProtection="1">
      <alignment horizontal="left" vertical="top" wrapText="1"/>
      <protection locked="0"/>
    </xf>
    <xf numFmtId="165" fontId="8" fillId="0" borderId="0" xfId="0" applyNumberFormat="1" applyFont="1" applyBorder="1" applyAlignment="1" applyProtection="1">
      <alignment horizontal="left" vertical="top" wrapText="1"/>
      <protection locked="0"/>
    </xf>
    <xf numFmtId="0" fontId="8" fillId="0" borderId="0" xfId="0" quotePrefix="1" applyFont="1" applyBorder="1" applyAlignment="1">
      <alignment horizontal="left" vertical="top" wrapText="1"/>
    </xf>
    <xf numFmtId="0" fontId="51" fillId="0" borderId="0" xfId="0" quotePrefix="1"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0" xfId="0" applyFont="1" applyFill="1" applyBorder="1" applyAlignment="1">
      <alignment wrapText="1"/>
    </xf>
    <xf numFmtId="0" fontId="8" fillId="0" borderId="0" xfId="0" quotePrefix="1" applyFont="1" applyFill="1" applyBorder="1" applyAlignment="1">
      <alignment horizontal="left" vertical="center" wrapText="1"/>
    </xf>
    <xf numFmtId="0" fontId="8" fillId="0" borderId="0" xfId="0" applyFont="1" applyBorder="1"/>
    <xf numFmtId="0" fontId="8" fillId="0" borderId="0" xfId="0" applyFont="1" applyBorder="1" applyAlignment="1">
      <alignment vertical="top"/>
    </xf>
    <xf numFmtId="0" fontId="53" fillId="0" borderId="0" xfId="0" applyFont="1" applyFill="1" applyBorder="1" applyAlignment="1">
      <alignment horizontal="left" vertical="top" wrapText="1"/>
    </xf>
    <xf numFmtId="0" fontId="52" fillId="0" borderId="0" xfId="0" quotePrefix="1" applyFont="1" applyFill="1" applyBorder="1" applyAlignment="1">
      <alignment horizontal="left" vertical="top" wrapText="1"/>
    </xf>
    <xf numFmtId="0" fontId="52" fillId="0" borderId="0" xfId="0" applyFont="1" applyBorder="1" applyAlignment="1">
      <alignment vertical="top"/>
    </xf>
    <xf numFmtId="0" fontId="8" fillId="0" borderId="0" xfId="0" applyFont="1" applyBorder="1" applyAlignment="1">
      <alignment wrapText="1"/>
    </xf>
    <xf numFmtId="9" fontId="5" fillId="30" borderId="0" xfId="0" applyNumberFormat="1" applyFont="1" applyFill="1" applyBorder="1" applyAlignment="1" applyProtection="1">
      <alignment horizontal="left" vertical="center" wrapText="1"/>
      <protection hidden="1"/>
    </xf>
    <xf numFmtId="9" fontId="5" fillId="30" borderId="0" xfId="0" quotePrefix="1" applyNumberFormat="1" applyFont="1" applyFill="1" applyBorder="1" applyAlignment="1" applyProtection="1">
      <alignment horizontal="left" vertical="center" wrapText="1"/>
      <protection hidden="1"/>
    </xf>
    <xf numFmtId="0" fontId="8" fillId="0" borderId="0" xfId="0" applyFont="1" applyBorder="1" applyAlignment="1">
      <alignment horizontal="left" vertical="top"/>
    </xf>
    <xf numFmtId="0" fontId="4" fillId="0" borderId="0" xfId="0" applyFont="1" applyAlignment="1">
      <alignment horizontal="left" wrapText="1"/>
    </xf>
    <xf numFmtId="0" fontId="3" fillId="0" borderId="0" xfId="0" applyFont="1" applyFill="1" applyBorder="1" applyAlignment="1">
      <alignment horizontal="left" vertical="center" wrapText="1"/>
    </xf>
    <xf numFmtId="0" fontId="4" fillId="26" borderId="0" xfId="0" applyFont="1" applyFill="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165" fontId="8" fillId="0" borderId="0" xfId="0" applyNumberFormat="1" applyFont="1" applyBorder="1" applyAlignment="1" applyProtection="1">
      <alignment horizontal="left" vertical="center" wrapText="1"/>
      <protection locked="0"/>
    </xf>
    <xf numFmtId="0" fontId="4" fillId="3" borderId="0" xfId="0" applyFont="1" applyFill="1" applyAlignment="1">
      <alignment horizontal="left" wrapText="1"/>
    </xf>
    <xf numFmtId="0" fontId="10" fillId="28" borderId="0" xfId="0" applyFont="1" applyFill="1" applyAlignment="1">
      <alignment wrapText="1"/>
    </xf>
    <xf numFmtId="0" fontId="10" fillId="27" borderId="0" xfId="0" applyFont="1" applyFill="1" applyAlignment="1">
      <alignment vertical="center" wrapText="1"/>
    </xf>
    <xf numFmtId="0" fontId="10" fillId="3" borderId="0" xfId="0" applyFont="1" applyFill="1" applyAlignment="1">
      <alignment horizontal="left" vertical="top"/>
    </xf>
    <xf numFmtId="0" fontId="10" fillId="3" borderId="0" xfId="0" applyFont="1" applyFill="1"/>
    <xf numFmtId="0" fontId="10" fillId="28" borderId="0" xfId="0" applyFont="1" applyFill="1" applyAlignment="1" applyProtection="1">
      <alignment vertical="top"/>
    </xf>
    <xf numFmtId="0" fontId="10" fillId="3" borderId="0" xfId="0" applyFont="1" applyFill="1" applyAlignment="1">
      <alignment horizontal="left" vertical="top" wrapText="1"/>
    </xf>
    <xf numFmtId="0" fontId="10" fillId="28" borderId="0" xfId="0" applyFont="1" applyFill="1" applyAlignment="1">
      <alignment vertical="top"/>
    </xf>
    <xf numFmtId="0" fontId="10" fillId="28" borderId="0" xfId="0" applyFont="1" applyFill="1" applyAlignment="1">
      <alignment vertical="center"/>
    </xf>
    <xf numFmtId="0" fontId="37" fillId="28" borderId="0" xfId="0" applyFont="1" applyFill="1" applyAlignment="1" applyProtection="1">
      <alignment vertical="top"/>
    </xf>
    <xf numFmtId="0" fontId="10" fillId="28" borderId="0" xfId="0" applyFont="1" applyFill="1" applyAlignment="1" applyProtection="1">
      <alignment vertical="center"/>
    </xf>
    <xf numFmtId="0" fontId="10" fillId="28" borderId="0" xfId="0" applyFont="1" applyFill="1" applyAlignment="1" applyProtection="1">
      <alignment wrapText="1"/>
    </xf>
    <xf numFmtId="0" fontId="38" fillId="28" borderId="0" xfId="530" applyFont="1" applyFill="1" applyBorder="1" applyAlignment="1" applyProtection="1">
      <alignment horizontal="left" vertical="center"/>
    </xf>
    <xf numFmtId="0" fontId="10" fillId="28" borderId="0" xfId="0" applyFont="1" applyFill="1" applyBorder="1" applyAlignment="1" applyProtection="1">
      <alignment horizontal="left" vertical="center" wrapText="1"/>
    </xf>
    <xf numFmtId="0" fontId="10" fillId="28" borderId="0" xfId="0" applyFont="1" applyFill="1" applyAlignment="1" applyProtection="1">
      <alignment vertical="center" wrapText="1"/>
    </xf>
    <xf numFmtId="0" fontId="10" fillId="28" borderId="0" xfId="0" applyFont="1" applyFill="1" applyBorder="1" applyAlignment="1" applyProtection="1">
      <alignment wrapText="1"/>
    </xf>
    <xf numFmtId="0" fontId="10" fillId="28" borderId="0" xfId="0" applyFont="1" applyFill="1" applyBorder="1" applyAlignment="1" applyProtection="1">
      <alignment horizontal="left" wrapText="1"/>
    </xf>
    <xf numFmtId="0" fontId="39" fillId="28" borderId="0" xfId="530" applyFont="1" applyFill="1" applyBorder="1" applyAlignment="1" applyProtection="1">
      <alignment vertical="center" wrapText="1"/>
    </xf>
    <xf numFmtId="0" fontId="39" fillId="28" borderId="0" xfId="0" applyFont="1" applyFill="1" applyBorder="1" applyAlignment="1" applyProtection="1">
      <alignment horizontal="left" vertical="center" wrapText="1"/>
    </xf>
    <xf numFmtId="0" fontId="40" fillId="28" borderId="0" xfId="0" applyFont="1" applyFill="1" applyAlignment="1" applyProtection="1">
      <alignment vertical="center" wrapText="1"/>
    </xf>
    <xf numFmtId="0" fontId="39" fillId="28" borderId="0" xfId="0" applyFont="1" applyFill="1" applyBorder="1" applyAlignment="1" applyProtection="1">
      <alignment horizontal="left" wrapText="1"/>
    </xf>
    <xf numFmtId="0" fontId="39" fillId="28" borderId="0" xfId="530" applyFont="1" applyFill="1" applyBorder="1" applyAlignment="1" applyProtection="1">
      <alignment horizontal="left" wrapText="1"/>
    </xf>
    <xf numFmtId="0" fontId="40" fillId="28" borderId="0" xfId="530" applyFont="1" applyFill="1" applyAlignment="1" applyProtection="1">
      <alignment vertical="center" wrapText="1"/>
    </xf>
    <xf numFmtId="0" fontId="10" fillId="28" borderId="0" xfId="530" applyFont="1" applyFill="1" applyAlignment="1" applyProtection="1">
      <alignment vertical="center"/>
    </xf>
    <xf numFmtId="0" fontId="10" fillId="28" borderId="0" xfId="0" applyFont="1" applyFill="1" applyAlignment="1" applyProtection="1">
      <alignment horizontal="left" vertical="center"/>
    </xf>
    <xf numFmtId="0" fontId="10" fillId="28" borderId="0" xfId="530" applyFont="1" applyFill="1" applyProtection="1"/>
    <xf numFmtId="0" fontId="10" fillId="28" borderId="0" xfId="0" applyFont="1" applyFill="1" applyAlignment="1" applyProtection="1">
      <alignment horizontal="left"/>
    </xf>
    <xf numFmtId="0" fontId="10" fillId="28" borderId="0" xfId="0" applyFont="1" applyFill="1" applyProtection="1"/>
    <xf numFmtId="0" fontId="10" fillId="28" borderId="0" xfId="0" applyFont="1" applyFill="1" applyBorder="1" applyAlignment="1" applyProtection="1">
      <alignment vertical="center" wrapText="1"/>
    </xf>
    <xf numFmtId="0" fontId="34" fillId="28" borderId="0" xfId="0" applyFont="1" applyFill="1" applyAlignment="1" applyProtection="1">
      <alignment wrapText="1"/>
    </xf>
    <xf numFmtId="0" fontId="34" fillId="28" borderId="0" xfId="0" applyFont="1" applyFill="1" applyBorder="1" applyAlignment="1" applyProtection="1">
      <alignment vertical="center" wrapText="1"/>
    </xf>
    <xf numFmtId="0" fontId="10" fillId="28" borderId="0" xfId="0" applyNumberFormat="1" applyFont="1" applyFill="1" applyBorder="1" applyAlignment="1" applyProtection="1">
      <alignment horizontal="center" vertical="top" wrapText="1"/>
    </xf>
    <xf numFmtId="49" fontId="56" fillId="28" borderId="0" xfId="0" applyNumberFormat="1" applyFont="1" applyFill="1" applyBorder="1" applyAlignment="1" applyProtection="1">
      <alignment horizontal="left" vertical="center"/>
    </xf>
    <xf numFmtId="0" fontId="34" fillId="28" borderId="0" xfId="0" applyFont="1" applyFill="1" applyBorder="1" applyAlignment="1" applyProtection="1">
      <alignment wrapText="1"/>
    </xf>
    <xf numFmtId="0" fontId="34" fillId="28" borderId="0" xfId="0" applyFont="1" applyFill="1" applyAlignment="1" applyProtection="1">
      <alignment vertical="top"/>
    </xf>
    <xf numFmtId="0" fontId="34" fillId="28" borderId="0" xfId="518" applyFont="1" applyFill="1" applyBorder="1" applyAlignment="1" applyProtection="1">
      <alignment vertical="center"/>
    </xf>
    <xf numFmtId="0" fontId="10" fillId="28" borderId="0" xfId="518" applyFont="1" applyFill="1" applyBorder="1" applyAlignment="1" applyProtection="1">
      <alignment vertical="center"/>
    </xf>
    <xf numFmtId="0" fontId="29" fillId="28" borderId="19" xfId="518" applyFont="1" applyFill="1" applyBorder="1" applyProtection="1"/>
    <xf numFmtId="0" fontId="10" fillId="28" borderId="0" xfId="518" applyFont="1" applyFill="1" applyBorder="1" applyProtection="1"/>
    <xf numFmtId="0" fontId="10" fillId="28" borderId="20" xfId="518" applyFont="1" applyFill="1" applyBorder="1" applyProtection="1"/>
    <xf numFmtId="0" fontId="34" fillId="28" borderId="0" xfId="518" applyFont="1" applyFill="1" applyBorder="1" applyProtection="1"/>
    <xf numFmtId="0" fontId="29" fillId="28" borderId="0" xfId="518" applyFont="1" applyFill="1" applyBorder="1" applyProtection="1"/>
    <xf numFmtId="0" fontId="10" fillId="28" borderId="0" xfId="518" applyFont="1" applyFill="1" applyBorder="1" applyAlignment="1" applyProtection="1">
      <alignment vertical="top"/>
    </xf>
    <xf numFmtId="0" fontId="37" fillId="28" borderId="0" xfId="0" applyFont="1" applyFill="1" applyBorder="1" applyAlignment="1" applyProtection="1">
      <alignment vertical="center" wrapText="1"/>
    </xf>
    <xf numFmtId="2" fontId="34" fillId="27" borderId="0" xfId="518" applyNumberFormat="1" applyFont="1" applyFill="1" applyBorder="1" applyProtection="1"/>
    <xf numFmtId="0" fontId="34" fillId="27" borderId="0" xfId="518" applyFont="1" applyFill="1" applyBorder="1" applyProtection="1"/>
    <xf numFmtId="0" fontId="37" fillId="27" borderId="0" xfId="518" applyFont="1" applyFill="1" applyBorder="1" applyProtection="1"/>
    <xf numFmtId="0" fontId="34" fillId="28" borderId="0" xfId="0" applyFont="1" applyFill="1" applyAlignment="1" applyProtection="1">
      <alignment vertical="center"/>
    </xf>
    <xf numFmtId="0" fontId="34" fillId="3" borderId="0" xfId="518" applyFont="1" applyFill="1" applyBorder="1" applyAlignment="1" applyProtection="1">
      <alignment vertical="center"/>
    </xf>
    <xf numFmtId="0" fontId="34" fillId="27" borderId="0" xfId="518" applyFont="1" applyFill="1" applyBorder="1" applyAlignment="1" applyProtection="1">
      <alignment vertical="center"/>
    </xf>
    <xf numFmtId="0" fontId="45" fillId="28" borderId="22" xfId="0" applyFont="1" applyFill="1" applyBorder="1" applyAlignment="1" applyProtection="1"/>
    <xf numFmtId="0" fontId="10" fillId="28" borderId="23" xfId="518" applyFont="1" applyFill="1" applyBorder="1" applyAlignment="1" applyProtection="1"/>
    <xf numFmtId="0" fontId="10" fillId="28" borderId="21" xfId="518" applyFont="1" applyFill="1" applyBorder="1" applyAlignment="1" applyProtection="1">
      <alignment horizontal="center"/>
    </xf>
    <xf numFmtId="1" fontId="37" fillId="28" borderId="21" xfId="518" applyNumberFormat="1" applyFont="1" applyFill="1" applyBorder="1" applyAlignment="1" applyProtection="1">
      <alignment horizontal="center" vertical="top"/>
    </xf>
    <xf numFmtId="0" fontId="34" fillId="3" borderId="0" xfId="518" applyFont="1" applyFill="1" applyBorder="1" applyProtection="1"/>
    <xf numFmtId="0" fontId="60" fillId="28" borderId="22" xfId="0" applyFont="1" applyFill="1" applyBorder="1" applyProtection="1"/>
    <xf numFmtId="0" fontId="10" fillId="28" borderId="22" xfId="518" applyFont="1" applyFill="1" applyBorder="1" applyProtection="1"/>
    <xf numFmtId="1" fontId="59" fillId="28" borderId="21" xfId="518" applyNumberFormat="1" applyFont="1" applyFill="1" applyBorder="1" applyAlignment="1" applyProtection="1">
      <alignment horizontal="center" vertical="top"/>
    </xf>
    <xf numFmtId="0" fontId="37" fillId="28" borderId="0" xfId="518" applyFont="1" applyFill="1" applyBorder="1" applyProtection="1"/>
    <xf numFmtId="0" fontId="29" fillId="28" borderId="0" xfId="518" applyFont="1" applyFill="1" applyBorder="1" applyAlignment="1" applyProtection="1">
      <alignment vertical="top"/>
    </xf>
    <xf numFmtId="0" fontId="60" fillId="28" borderId="0" xfId="518" quotePrefix="1" applyFont="1" applyFill="1" applyBorder="1" applyAlignment="1" applyProtection="1"/>
    <xf numFmtId="2" fontId="32" fillId="28" borderId="0" xfId="518" applyNumberFormat="1" applyFont="1" applyFill="1" applyBorder="1" applyAlignment="1" applyProtection="1">
      <alignment horizontal="center" vertical="center"/>
    </xf>
    <xf numFmtId="0" fontId="29" fillId="28" borderId="0" xfId="518" applyFont="1" applyFill="1" applyBorder="1" applyAlignment="1" applyProtection="1">
      <alignment horizontal="left"/>
    </xf>
    <xf numFmtId="0" fontId="60" fillId="28" borderId="0" xfId="518" quotePrefix="1" applyFont="1" applyFill="1" applyBorder="1" applyProtection="1"/>
    <xf numFmtId="0" fontId="62" fillId="28" borderId="0" xfId="518" applyFont="1" applyFill="1" applyBorder="1" applyProtection="1"/>
    <xf numFmtId="0" fontId="45" fillId="28" borderId="0" xfId="518" applyFont="1" applyFill="1" applyBorder="1" applyProtection="1"/>
    <xf numFmtId="0" fontId="46" fillId="28" borderId="23" xfId="518" applyFont="1" applyFill="1" applyBorder="1" applyAlignment="1" applyProtection="1">
      <alignment vertical="center"/>
    </xf>
    <xf numFmtId="0" fontId="10" fillId="28" borderId="23" xfId="518" applyFont="1" applyFill="1" applyBorder="1" applyAlignment="1" applyProtection="1">
      <alignment vertical="center"/>
    </xf>
    <xf numFmtId="0" fontId="46" fillId="28" borderId="22" xfId="0" applyFont="1" applyFill="1" applyBorder="1" applyAlignment="1" applyProtection="1"/>
    <xf numFmtId="0" fontId="61" fillId="28" borderId="23" xfId="0" applyFont="1" applyFill="1" applyBorder="1" applyAlignment="1" applyProtection="1"/>
    <xf numFmtId="0" fontId="34" fillId="28" borderId="23" xfId="518" applyFont="1" applyFill="1" applyBorder="1" applyProtection="1"/>
    <xf numFmtId="2" fontId="34" fillId="28" borderId="23" xfId="518" applyNumberFormat="1" applyFont="1" applyFill="1" applyBorder="1" applyAlignment="1" applyProtection="1">
      <alignment horizontal="center"/>
    </xf>
    <xf numFmtId="2" fontId="34" fillId="27" borderId="23" xfId="518" applyNumberFormat="1" applyFont="1" applyFill="1" applyBorder="1" applyAlignment="1" applyProtection="1">
      <alignment horizontal="center"/>
    </xf>
    <xf numFmtId="2" fontId="34" fillId="27" borderId="0" xfId="0" applyNumberFormat="1" applyFont="1" applyFill="1" applyAlignment="1" applyProtection="1">
      <alignment vertical="top"/>
    </xf>
    <xf numFmtId="2" fontId="34" fillId="28" borderId="0" xfId="518" applyNumberFormat="1" applyFont="1" applyFill="1" applyBorder="1" applyAlignment="1" applyProtection="1">
      <alignment horizontal="center"/>
    </xf>
    <xf numFmtId="2" fontId="34" fillId="28" borderId="0" xfId="0" applyNumberFormat="1" applyFont="1" applyFill="1" applyBorder="1" applyAlignment="1" applyProtection="1">
      <alignment vertical="top"/>
    </xf>
    <xf numFmtId="0" fontId="65" fillId="27" borderId="0" xfId="518" applyFont="1" applyFill="1" applyBorder="1" applyProtection="1"/>
    <xf numFmtId="0" fontId="49" fillId="32" borderId="0" xfId="0" applyFont="1" applyFill="1" applyBorder="1" applyAlignment="1">
      <alignment horizontal="left" vertical="top" wrapText="1"/>
    </xf>
    <xf numFmtId="0" fontId="52" fillId="32" borderId="0" xfId="0" applyFont="1" applyFill="1" applyBorder="1" applyAlignment="1">
      <alignment vertical="top"/>
    </xf>
    <xf numFmtId="0" fontId="53" fillId="32" borderId="0" xfId="0" applyFont="1" applyFill="1" applyBorder="1" applyAlignment="1">
      <alignment horizontal="left" vertical="top" wrapText="1"/>
    </xf>
    <xf numFmtId="0" fontId="10" fillId="28" borderId="0" xfId="0" applyFont="1" applyFill="1" applyBorder="1" applyAlignment="1" applyProtection="1">
      <alignment vertical="top"/>
    </xf>
    <xf numFmtId="0" fontId="29" fillId="28" borderId="26" xfId="518" applyFont="1" applyFill="1" applyBorder="1" applyProtection="1"/>
    <xf numFmtId="0" fontId="10" fillId="28" borderId="27" xfId="518" applyFont="1" applyFill="1" applyBorder="1" applyProtection="1"/>
    <xf numFmtId="49" fontId="3" fillId="3" borderId="0" xfId="0" applyNumberFormat="1" applyFont="1" applyFill="1" applyAlignment="1">
      <alignment vertical="center"/>
    </xf>
    <xf numFmtId="0" fontId="52" fillId="0" borderId="0" xfId="0" quotePrefix="1" applyFont="1" applyFill="1" applyBorder="1" applyAlignment="1">
      <alignment horizontal="left" vertical="center" wrapText="1"/>
    </xf>
    <xf numFmtId="0" fontId="52" fillId="0" borderId="0" xfId="0" applyFont="1" applyBorder="1" applyAlignment="1">
      <alignment wrapText="1"/>
    </xf>
    <xf numFmtId="0" fontId="52" fillId="0" borderId="0" xfId="0" applyFont="1" applyBorder="1"/>
    <xf numFmtId="0" fontId="52" fillId="0" borderId="0" xfId="0" applyFont="1" applyBorder="1" applyAlignment="1">
      <alignment horizontal="left"/>
    </xf>
    <xf numFmtId="0" fontId="52" fillId="0" borderId="0" xfId="0" applyFont="1" applyBorder="1" applyAlignment="1">
      <alignment horizontal="left" vertical="top"/>
    </xf>
    <xf numFmtId="0" fontId="5"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0" fontId="52" fillId="26" borderId="0" xfId="0" applyFont="1" applyFill="1" applyBorder="1" applyAlignment="1" applyProtection="1">
      <alignment horizontal="left" vertical="top" wrapText="1"/>
      <protection locked="0"/>
    </xf>
    <xf numFmtId="0" fontId="52" fillId="0" borderId="0" xfId="0" applyFont="1" applyBorder="1" applyAlignment="1" applyProtection="1">
      <alignment horizontal="left" vertical="top" wrapText="1"/>
      <protection locked="0"/>
    </xf>
    <xf numFmtId="165" fontId="52" fillId="0" borderId="0" xfId="0" applyNumberFormat="1" applyFont="1" applyBorder="1" applyAlignment="1" applyProtection="1">
      <alignment horizontal="left" vertical="top" wrapText="1"/>
      <protection locked="0"/>
    </xf>
    <xf numFmtId="0" fontId="5" fillId="0" borderId="0" xfId="0" applyFont="1" applyFill="1" applyBorder="1" applyAlignment="1">
      <alignment horizontal="left" vertical="center" wrapText="1"/>
    </xf>
    <xf numFmtId="0" fontId="52" fillId="0" borderId="0" xfId="0" applyFont="1" applyFill="1" applyBorder="1" applyAlignment="1">
      <alignment horizontal="left" vertical="center" wrapText="1"/>
    </xf>
    <xf numFmtId="0" fontId="52" fillId="26" borderId="0" xfId="0" applyFont="1" applyFill="1" applyBorder="1" applyAlignment="1" applyProtection="1">
      <alignment horizontal="left" vertical="center" wrapText="1"/>
      <protection locked="0"/>
    </xf>
    <xf numFmtId="0" fontId="52" fillId="0" borderId="0" xfId="0" applyFont="1" applyBorder="1" applyAlignment="1" applyProtection="1">
      <alignment horizontal="left" vertical="center" wrapText="1"/>
      <protection locked="0"/>
    </xf>
    <xf numFmtId="165" fontId="52" fillId="0" borderId="0" xfId="0" applyNumberFormat="1" applyFont="1" applyBorder="1" applyAlignment="1" applyProtection="1">
      <alignment horizontal="left" vertical="center" wrapText="1"/>
      <protection locked="0"/>
    </xf>
    <xf numFmtId="9" fontId="3" fillId="2" borderId="0" xfId="0" applyNumberFormat="1" applyFont="1" applyFill="1" applyBorder="1" applyAlignment="1" applyProtection="1">
      <alignment vertical="center" wrapText="1"/>
      <protection hidden="1"/>
    </xf>
    <xf numFmtId="0" fontId="4" fillId="0" borderId="0" xfId="0" applyFont="1" applyBorder="1" applyAlignment="1">
      <alignment horizontal="left"/>
    </xf>
    <xf numFmtId="0" fontId="8" fillId="0" borderId="0" xfId="0" applyFont="1" applyAlignment="1">
      <alignment wrapText="1"/>
    </xf>
    <xf numFmtId="0" fontId="8" fillId="3" borderId="0" xfId="0" applyFont="1" applyFill="1" applyAlignment="1">
      <alignment horizontal="left" wrapText="1"/>
    </xf>
    <xf numFmtId="0" fontId="8" fillId="0" borderId="0" xfId="0" applyFont="1" applyAlignment="1">
      <alignment vertical="center" wrapText="1"/>
    </xf>
    <xf numFmtId="165" fontId="8" fillId="0" borderId="0" xfId="0" applyNumberFormat="1" applyFont="1" applyAlignment="1">
      <alignment vertical="center" wrapText="1"/>
    </xf>
    <xf numFmtId="0" fontId="8" fillId="0" borderId="0" xfId="0" applyFont="1" applyAlignment="1">
      <alignment horizontal="center" vertical="center" wrapText="1"/>
    </xf>
    <xf numFmtId="0" fontId="8" fillId="0" borderId="0" xfId="0" applyFont="1" applyBorder="1" applyAlignment="1">
      <alignment horizontal="left" vertical="top" wrapText="1"/>
    </xf>
    <xf numFmtId="0" fontId="8" fillId="0" borderId="0" xfId="0" quotePrefix="1" applyFont="1" applyBorder="1" applyAlignment="1">
      <alignment horizontal="left"/>
    </xf>
    <xf numFmtId="0" fontId="8" fillId="0" borderId="0" xfId="0" applyFont="1" applyBorder="1" applyAlignment="1">
      <alignment vertical="top" wrapText="1"/>
    </xf>
    <xf numFmtId="0" fontId="8" fillId="0" borderId="0" xfId="0" quotePrefix="1" applyFont="1" applyBorder="1" applyAlignment="1">
      <alignment vertical="top" wrapText="1"/>
    </xf>
    <xf numFmtId="0" fontId="48" fillId="0" borderId="0" xfId="0" applyFont="1" applyFill="1" applyBorder="1" applyAlignment="1">
      <alignment horizontal="left" vertical="top" wrapText="1"/>
    </xf>
    <xf numFmtId="0" fontId="49"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0" xfId="0" quotePrefix="1" applyFont="1" applyFill="1" applyBorder="1" applyAlignment="1">
      <alignment horizontal="left" vertical="center" wrapText="1"/>
    </xf>
    <xf numFmtId="0" fontId="49" fillId="0" borderId="10" xfId="0" applyFont="1" applyFill="1" applyBorder="1" applyAlignment="1">
      <alignment horizontal="left" vertical="center" wrapText="1"/>
    </xf>
    <xf numFmtId="0" fontId="8" fillId="0" borderId="0" xfId="0" applyFont="1" applyAlignment="1">
      <alignment horizontal="left" wrapText="1"/>
    </xf>
    <xf numFmtId="0" fontId="49" fillId="32" borderId="0" xfId="0" quotePrefix="1" applyFont="1" applyFill="1" applyBorder="1" applyAlignment="1">
      <alignment horizontal="left" vertical="top" wrapText="1"/>
    </xf>
    <xf numFmtId="0" fontId="49" fillId="0" borderId="0" xfId="0" quotePrefix="1" applyFont="1" applyFill="1" applyBorder="1" applyAlignment="1">
      <alignment horizontal="left" vertical="top" wrapText="1"/>
    </xf>
    <xf numFmtId="0" fontId="47" fillId="32" borderId="0" xfId="0" applyFont="1" applyFill="1" applyBorder="1" applyAlignment="1">
      <alignment horizontal="left" vertical="top" wrapText="1"/>
    </xf>
    <xf numFmtId="0" fontId="49" fillId="32" borderId="0" xfId="0" applyFont="1" applyFill="1" applyBorder="1" applyAlignment="1">
      <alignment vertical="top" wrapText="1"/>
    </xf>
    <xf numFmtId="0" fontId="8" fillId="0" borderId="0" xfId="0" quotePrefix="1" applyFont="1" applyBorder="1" applyAlignment="1">
      <alignment horizontal="left" wrapText="1"/>
    </xf>
    <xf numFmtId="0" fontId="52" fillId="0" borderId="0" xfId="0" applyFont="1" applyAlignment="1">
      <alignment wrapText="1"/>
    </xf>
    <xf numFmtId="0" fontId="10" fillId="0" borderId="0" xfId="0" applyFont="1" applyAlignment="1">
      <alignment horizontal="center" vertical="center"/>
    </xf>
    <xf numFmtId="0" fontId="10" fillId="0" borderId="0" xfId="0" applyFont="1"/>
    <xf numFmtId="0" fontId="10" fillId="0" borderId="0" xfId="0" applyFont="1" applyAlignment="1">
      <alignment horizontal="center"/>
    </xf>
    <xf numFmtId="0" fontId="10" fillId="0" borderId="0" xfId="0" applyFont="1" applyAlignment="1">
      <alignment horizontal="left" vertical="center" wrapText="1"/>
    </xf>
    <xf numFmtId="0" fontId="44" fillId="0" borderId="0" xfId="0" applyFont="1" applyAlignment="1">
      <alignment horizontal="left" vertical="center" wrapText="1"/>
    </xf>
    <xf numFmtId="0" fontId="68" fillId="29" borderId="0" xfId="0" applyFont="1" applyFill="1"/>
    <xf numFmtId="49" fontId="10" fillId="0" borderId="0" xfId="0" applyNumberFormat="1" applyFont="1" applyAlignment="1">
      <alignment vertical="top"/>
    </xf>
    <xf numFmtId="0" fontId="10" fillId="0" borderId="0" xfId="0" applyFont="1" applyAlignment="1">
      <alignment vertical="top"/>
    </xf>
    <xf numFmtId="0" fontId="0" fillId="0" borderId="24" xfId="0" applyBorder="1"/>
    <xf numFmtId="0" fontId="8" fillId="0" borderId="0"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center" wrapText="1"/>
      <protection locked="0"/>
    </xf>
    <xf numFmtId="0" fontId="8" fillId="0" borderId="10" xfId="0" applyFont="1" applyFill="1" applyBorder="1" applyAlignment="1" applyProtection="1">
      <alignment horizontal="left" vertical="center" wrapText="1"/>
      <protection locked="0"/>
    </xf>
    <xf numFmtId="9" fontId="5" fillId="33" borderId="0" xfId="0" applyNumberFormat="1" applyFont="1" applyFill="1" applyBorder="1" applyAlignment="1" applyProtection="1">
      <alignment vertical="center" wrapText="1"/>
      <protection hidden="1"/>
    </xf>
    <xf numFmtId="165" fontId="5" fillId="33" borderId="0" xfId="0" applyNumberFormat="1" applyFont="1" applyFill="1" applyBorder="1" applyAlignment="1">
      <alignment horizontal="center" vertical="center" wrapText="1"/>
    </xf>
    <xf numFmtId="0" fontId="5" fillId="33" borderId="0" xfId="0" applyFont="1" applyFill="1" applyBorder="1" applyAlignment="1">
      <alignment horizontal="center" vertical="center" wrapText="1"/>
    </xf>
    <xf numFmtId="0" fontId="52" fillId="31" borderId="0" xfId="0" applyFont="1" applyFill="1" applyAlignment="1">
      <alignment wrapText="1"/>
    </xf>
    <xf numFmtId="0" fontId="8" fillId="0" borderId="0" xfId="0" applyFont="1" applyFill="1" applyBorder="1" applyAlignment="1">
      <alignment vertical="top" wrapText="1"/>
    </xf>
    <xf numFmtId="0" fontId="8" fillId="0" borderId="0" xfId="0" applyFont="1" applyFill="1" applyBorder="1" applyAlignment="1">
      <alignment vertical="center" wrapText="1"/>
    </xf>
    <xf numFmtId="0" fontId="8" fillId="0" borderId="10" xfId="0" applyFont="1" applyFill="1" applyBorder="1" applyAlignment="1">
      <alignment vertical="center" wrapText="1"/>
    </xf>
    <xf numFmtId="0" fontId="4" fillId="0" borderId="0" xfId="0" applyFont="1" applyFill="1" applyBorder="1" applyAlignment="1" applyProtection="1">
      <alignment vertical="top" wrapText="1"/>
      <protection locked="0"/>
    </xf>
    <xf numFmtId="0" fontId="52" fillId="0" borderId="0" xfId="0" applyFont="1" applyFill="1" applyBorder="1" applyAlignment="1">
      <alignment vertical="top"/>
    </xf>
    <xf numFmtId="0" fontId="52" fillId="0" borderId="0" xfId="0" applyFont="1" applyFill="1" applyBorder="1" applyAlignment="1" applyProtection="1">
      <alignment horizontal="left" vertical="top" wrapText="1"/>
      <protection locked="0"/>
    </xf>
    <xf numFmtId="0" fontId="52" fillId="0" borderId="0" xfId="0" applyFont="1" applyFill="1" applyBorder="1" applyAlignment="1" applyProtection="1">
      <alignment vertical="top" wrapText="1"/>
      <protection locked="0"/>
    </xf>
    <xf numFmtId="0" fontId="52" fillId="0" borderId="0" xfId="0" applyFont="1" applyFill="1" applyBorder="1" applyAlignment="1">
      <alignment vertical="top" wrapText="1"/>
    </xf>
    <xf numFmtId="0" fontId="52" fillId="0" borderId="0" xfId="0" applyFont="1" applyFill="1" applyBorder="1" applyAlignment="1" applyProtection="1">
      <alignment horizontal="left" vertical="center" wrapText="1"/>
      <protection locked="0"/>
    </xf>
    <xf numFmtId="0" fontId="52"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10" xfId="0" applyFont="1" applyFill="1" applyBorder="1" applyAlignment="1" applyProtection="1">
      <alignment vertical="top" wrapText="1"/>
      <protection locked="0"/>
    </xf>
    <xf numFmtId="0" fontId="4" fillId="0" borderId="10" xfId="0" applyFont="1" applyFill="1" applyBorder="1" applyAlignment="1">
      <alignment vertical="center" wrapText="1"/>
    </xf>
    <xf numFmtId="0" fontId="4" fillId="0" borderId="0" xfId="0" applyFont="1" applyFill="1" applyAlignment="1">
      <alignment vertical="center" wrapText="1"/>
    </xf>
    <xf numFmtId="0" fontId="4" fillId="0" borderId="0" xfId="0" applyFont="1" applyFill="1" applyAlignment="1">
      <alignment wrapText="1"/>
    </xf>
    <xf numFmtId="0" fontId="8" fillId="0" borderId="0" xfId="0" applyFont="1" applyFill="1" applyBorder="1" applyAlignment="1" applyProtection="1">
      <alignment vertical="top" wrapText="1"/>
      <protection locked="0"/>
    </xf>
    <xf numFmtId="0" fontId="8" fillId="0" borderId="0" xfId="0" applyFont="1" applyFill="1" applyBorder="1" applyAlignment="1">
      <alignment vertical="top"/>
    </xf>
    <xf numFmtId="0" fontId="52" fillId="0" borderId="0" xfId="0" applyFont="1" applyFill="1" applyAlignment="1">
      <alignment wrapText="1"/>
    </xf>
    <xf numFmtId="0" fontId="63" fillId="28" borderId="0" xfId="529" applyNumberFormat="1" applyFont="1" applyFill="1" applyBorder="1" applyProtection="1"/>
    <xf numFmtId="49" fontId="45" fillId="28" borderId="10" xfId="518" quotePrefix="1" applyNumberFormat="1" applyFont="1" applyFill="1" applyBorder="1" applyAlignment="1" applyProtection="1">
      <alignment vertical="center" wrapText="1"/>
    </xf>
    <xf numFmtId="0" fontId="0" fillId="0" borderId="10" xfId="0" quotePrefix="1" applyFont="1" applyBorder="1"/>
    <xf numFmtId="0" fontId="45" fillId="28" borderId="10" xfId="518" quotePrefix="1" applyNumberFormat="1" applyFont="1" applyFill="1" applyBorder="1" applyAlignment="1" applyProtection="1">
      <alignment vertical="center" wrapText="1"/>
    </xf>
    <xf numFmtId="0" fontId="37" fillId="28" borderId="0" xfId="0" applyFont="1" applyFill="1" applyBorder="1" applyAlignment="1" applyProtection="1">
      <alignment wrapText="1"/>
    </xf>
    <xf numFmtId="0" fontId="0" fillId="0" borderId="10" xfId="0" applyBorder="1" applyAlignment="1">
      <alignment horizontal="left" vertical="top"/>
    </xf>
    <xf numFmtId="0" fontId="5" fillId="31" borderId="0" xfId="0" applyFont="1" applyFill="1" applyBorder="1" applyAlignment="1" applyProtection="1">
      <alignment horizontal="left" vertical="center" wrapText="1"/>
      <protection hidden="1"/>
    </xf>
    <xf numFmtId="0" fontId="8" fillId="26" borderId="0" xfId="0" applyFont="1" applyFill="1" applyBorder="1" applyAlignment="1" applyProtection="1">
      <alignment horizontal="left" vertical="top" wrapText="1"/>
      <protection locked="0"/>
    </xf>
    <xf numFmtId="0" fontId="71" fillId="0" borderId="0" xfId="0" applyFont="1" applyBorder="1" applyAlignment="1">
      <alignment wrapText="1"/>
    </xf>
    <xf numFmtId="0" fontId="70" fillId="31" borderId="0" xfId="0" applyFont="1" applyFill="1" applyBorder="1" applyAlignment="1" applyProtection="1">
      <alignment horizontal="center" vertical="center" wrapText="1"/>
      <protection hidden="1"/>
    </xf>
    <xf numFmtId="0" fontId="54" fillId="28" borderId="21" xfId="529" applyNumberFormat="1" applyFont="1" applyFill="1" applyBorder="1" applyAlignment="1" applyProtection="1">
      <alignment horizontal="left" vertical="center" wrapText="1"/>
      <protection locked="0"/>
    </xf>
    <xf numFmtId="0" fontId="39" fillId="28" borderId="25" xfId="0" applyFont="1" applyFill="1" applyBorder="1" applyAlignment="1" applyProtection="1">
      <alignment horizontal="left" vertical="center" wrapText="1"/>
    </xf>
    <xf numFmtId="0" fontId="29" fillId="28" borderId="28" xfId="518" applyFont="1" applyFill="1" applyBorder="1" applyAlignment="1" applyProtection="1">
      <alignment horizontal="left" vertical="center"/>
    </xf>
    <xf numFmtId="0" fontId="29" fillId="28" borderId="29" xfId="518" applyFont="1" applyFill="1" applyBorder="1" applyAlignment="1" applyProtection="1">
      <alignment horizontal="left" vertical="center"/>
    </xf>
    <xf numFmtId="0" fontId="10" fillId="28" borderId="23" xfId="0" applyFont="1" applyFill="1" applyBorder="1" applyAlignment="1" applyProtection="1">
      <alignment wrapText="1"/>
    </xf>
    <xf numFmtId="0" fontId="10" fillId="28" borderId="30" xfId="0" applyFont="1" applyFill="1" applyBorder="1" applyAlignment="1" applyProtection="1">
      <alignment wrapText="1"/>
    </xf>
    <xf numFmtId="14" fontId="29" fillId="28" borderId="29" xfId="518" applyNumberFormat="1" applyFont="1" applyFill="1" applyBorder="1" applyAlignment="1" applyProtection="1">
      <alignment horizontal="left" vertical="center"/>
    </xf>
    <xf numFmtId="0" fontId="10" fillId="28" borderId="23" xfId="518" applyFont="1" applyFill="1" applyBorder="1" applyAlignment="1" applyProtection="1">
      <alignment horizontal="left" vertical="center"/>
    </xf>
    <xf numFmtId="0" fontId="29" fillId="28" borderId="30" xfId="518" applyFont="1" applyFill="1" applyBorder="1" applyAlignment="1" applyProtection="1">
      <alignment horizontal="center" vertical="center"/>
    </xf>
    <xf numFmtId="2" fontId="57" fillId="28" borderId="32" xfId="518" applyNumberFormat="1" applyFont="1" applyFill="1" applyBorder="1" applyAlignment="1" applyProtection="1">
      <alignment horizontal="center" vertical="center"/>
    </xf>
    <xf numFmtId="2" fontId="58" fillId="28" borderId="33" xfId="518" applyNumberFormat="1" applyFont="1" applyFill="1" applyBorder="1" applyAlignment="1" applyProtection="1">
      <alignment horizontal="left" vertical="center"/>
    </xf>
    <xf numFmtId="0" fontId="42" fillId="28" borderId="31" xfId="518" applyFont="1" applyFill="1" applyBorder="1" applyAlignment="1" applyProtection="1">
      <alignment vertical="center" wrapText="1"/>
    </xf>
    <xf numFmtId="0" fontId="10" fillId="28" borderId="33" xfId="518" applyFont="1" applyFill="1" applyBorder="1" applyAlignment="1" applyProtection="1">
      <alignment vertical="center"/>
    </xf>
    <xf numFmtId="0" fontId="29" fillId="28" borderId="34" xfId="518" applyFont="1" applyFill="1" applyBorder="1" applyProtection="1"/>
    <xf numFmtId="0" fontId="10" fillId="28" borderId="35" xfId="518" applyFont="1" applyFill="1" applyBorder="1" applyProtection="1"/>
    <xf numFmtId="0" fontId="10" fillId="28" borderId="36" xfId="518" applyFont="1" applyFill="1" applyBorder="1" applyProtection="1"/>
    <xf numFmtId="2" fontId="41" fillId="28" borderId="32" xfId="518" applyNumberFormat="1" applyFont="1" applyFill="1" applyBorder="1" applyAlignment="1" applyProtection="1">
      <alignment horizontal="center" vertical="center"/>
    </xf>
    <xf numFmtId="0" fontId="10" fillId="28" borderId="37" xfId="518" applyFont="1" applyFill="1" applyBorder="1" applyAlignment="1" applyProtection="1">
      <alignment vertical="center" wrapText="1"/>
    </xf>
    <xf numFmtId="0" fontId="59" fillId="28" borderId="38" xfId="518" applyFont="1" applyFill="1" applyBorder="1" applyAlignment="1" applyProtection="1">
      <alignment horizontal="center" vertical="center" wrapText="1"/>
    </xf>
    <xf numFmtId="0" fontId="10" fillId="28" borderId="38" xfId="518" applyFont="1" applyFill="1" applyBorder="1" applyAlignment="1" applyProtection="1">
      <alignment horizontal="center" vertical="center" wrapText="1"/>
    </xf>
    <xf numFmtId="0" fontId="29" fillId="28" borderId="39" xfId="518" applyFont="1" applyFill="1" applyBorder="1" applyProtection="1"/>
    <xf numFmtId="0" fontId="10" fillId="28" borderId="40" xfId="518" applyFont="1" applyFill="1" applyBorder="1" applyProtection="1"/>
    <xf numFmtId="0" fontId="10" fillId="28" borderId="41" xfId="518" applyFont="1" applyFill="1" applyBorder="1" applyProtection="1"/>
    <xf numFmtId="0" fontId="29" fillId="28" borderId="42" xfId="518" applyFont="1" applyFill="1" applyBorder="1" applyProtection="1"/>
    <xf numFmtId="0" fontId="10" fillId="28" borderId="43" xfId="518" applyFont="1" applyFill="1" applyBorder="1" applyProtection="1"/>
    <xf numFmtId="0" fontId="10" fillId="28" borderId="44" xfId="518" applyFont="1" applyFill="1" applyBorder="1" applyProtection="1"/>
    <xf numFmtId="0" fontId="10" fillId="28" borderId="38" xfId="518" applyFont="1" applyFill="1" applyBorder="1" applyAlignment="1" applyProtection="1">
      <alignment horizontal="center" vertical="top"/>
    </xf>
    <xf numFmtId="1" fontId="37" fillId="28" borderId="38" xfId="518" applyNumberFormat="1" applyFont="1" applyFill="1" applyBorder="1" applyAlignment="1" applyProtection="1">
      <alignment horizontal="center" vertical="top"/>
    </xf>
    <xf numFmtId="0" fontId="46" fillId="28" borderId="47" xfId="518" applyFont="1" applyFill="1" applyBorder="1" applyAlignment="1" applyProtection="1">
      <alignment vertical="center"/>
    </xf>
    <xf numFmtId="0" fontId="10" fillId="28" borderId="47" xfId="518" applyFont="1" applyFill="1" applyBorder="1" applyAlignment="1" applyProtection="1">
      <alignment vertical="center"/>
    </xf>
    <xf numFmtId="0" fontId="45" fillId="28" borderId="45" xfId="0" applyFont="1" applyFill="1" applyBorder="1" applyAlignment="1" applyProtection="1"/>
    <xf numFmtId="0" fontId="10" fillId="28" borderId="47" xfId="518" applyFont="1" applyFill="1" applyBorder="1" applyAlignment="1" applyProtection="1"/>
    <xf numFmtId="0" fontId="10" fillId="28" borderId="38" xfId="518" applyFont="1" applyFill="1" applyBorder="1" applyAlignment="1" applyProtection="1">
      <alignment horizontal="center"/>
    </xf>
    <xf numFmtId="1" fontId="59" fillId="28" borderId="38" xfId="518" applyNumberFormat="1" applyFont="1" applyFill="1" applyBorder="1" applyAlignment="1" applyProtection="1">
      <alignment horizontal="center" vertical="top"/>
    </xf>
    <xf numFmtId="0" fontId="60" fillId="28" borderId="45" xfId="0" applyFont="1" applyFill="1" applyBorder="1" applyProtection="1"/>
    <xf numFmtId="0" fontId="10" fillId="28" borderId="45" xfId="518" applyFont="1" applyFill="1" applyBorder="1" applyProtection="1"/>
    <xf numFmtId="0" fontId="46" fillId="28" borderId="45" xfId="0" applyFont="1" applyFill="1" applyBorder="1" applyAlignment="1" applyProtection="1"/>
    <xf numFmtId="0" fontId="61" fillId="28" borderId="47" xfId="0" applyFont="1" applyFill="1" applyBorder="1" applyAlignment="1" applyProtection="1"/>
    <xf numFmtId="0" fontId="34" fillId="28" borderId="47" xfId="518" applyFont="1" applyFill="1" applyBorder="1" applyProtection="1"/>
    <xf numFmtId="2" fontId="34" fillId="28" borderId="47" xfId="518" applyNumberFormat="1" applyFont="1" applyFill="1" applyBorder="1" applyAlignment="1" applyProtection="1">
      <alignment horizontal="center"/>
    </xf>
    <xf numFmtId="2" fontId="34" fillId="27" borderId="47" xfId="518" applyNumberFormat="1" applyFont="1" applyFill="1" applyBorder="1" applyAlignment="1" applyProtection="1">
      <alignment horizontal="center"/>
    </xf>
    <xf numFmtId="0" fontId="4" fillId="0" borderId="44" xfId="0" applyFont="1" applyFill="1" applyBorder="1" applyAlignment="1">
      <alignment wrapText="1"/>
    </xf>
    <xf numFmtId="0" fontId="4" fillId="0" borderId="48" xfId="0" quotePrefix="1" applyFont="1" applyFill="1" applyBorder="1" applyAlignment="1">
      <alignment horizontal="left" vertical="center" wrapText="1"/>
    </xf>
    <xf numFmtId="0" fontId="3" fillId="0" borderId="48"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26" borderId="48" xfId="0" applyFont="1" applyFill="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165" fontId="8" fillId="0" borderId="48" xfId="0" applyNumberFormat="1" applyFont="1" applyBorder="1" applyAlignment="1" applyProtection="1">
      <alignment horizontal="left" vertical="center" wrapText="1"/>
      <protection locked="0"/>
    </xf>
    <xf numFmtId="0" fontId="8" fillId="0" borderId="48" xfId="0" applyFont="1" applyFill="1" applyBorder="1" applyAlignment="1" applyProtection="1">
      <alignment horizontal="left" vertical="center" wrapText="1"/>
      <protection locked="0"/>
    </xf>
    <xf numFmtId="0" fontId="4" fillId="0" borderId="48" xfId="0" applyFont="1" applyFill="1" applyBorder="1" applyAlignment="1" applyProtection="1">
      <alignment vertical="top" wrapText="1"/>
      <protection locked="0"/>
    </xf>
    <xf numFmtId="0" fontId="4" fillId="0" borderId="48" xfId="0" applyFont="1" applyFill="1" applyBorder="1" applyAlignment="1">
      <alignment vertical="center" wrapText="1"/>
    </xf>
    <xf numFmtId="0" fontId="4" fillId="0" borderId="42" xfId="0" applyFont="1" applyFill="1" applyBorder="1" applyAlignment="1">
      <alignment vertical="center" wrapText="1"/>
    </xf>
    <xf numFmtId="0" fontId="4" fillId="0" borderId="49" xfId="0" applyFont="1" applyFill="1" applyBorder="1" applyAlignment="1">
      <alignment wrapText="1"/>
    </xf>
    <xf numFmtId="0" fontId="4" fillId="0" borderId="31" xfId="0" applyFont="1" applyFill="1" applyBorder="1" applyAlignment="1">
      <alignment vertical="center" wrapText="1"/>
    </xf>
    <xf numFmtId="0" fontId="8" fillId="0" borderId="44" xfId="0" applyFont="1" applyFill="1" applyBorder="1" applyAlignment="1">
      <alignment wrapText="1"/>
    </xf>
    <xf numFmtId="0" fontId="8" fillId="0" borderId="48" xfId="0" quotePrefix="1" applyFont="1" applyFill="1" applyBorder="1" applyAlignment="1">
      <alignment horizontal="left" vertical="center" wrapText="1"/>
    </xf>
    <xf numFmtId="0" fontId="49" fillId="0" borderId="48" xfId="0" applyFont="1" applyFill="1" applyBorder="1" applyAlignment="1">
      <alignment horizontal="left" vertical="center" wrapText="1"/>
    </xf>
    <xf numFmtId="0" fontId="8" fillId="0" borderId="48" xfId="0" applyFont="1" applyFill="1" applyBorder="1" applyAlignment="1">
      <alignment horizontal="left" vertical="center" wrapText="1"/>
    </xf>
    <xf numFmtId="0" fontId="8" fillId="0" borderId="48" xfId="0" applyFont="1" applyFill="1" applyBorder="1" applyAlignment="1">
      <alignment vertical="center" wrapText="1"/>
    </xf>
    <xf numFmtId="0" fontId="8" fillId="0" borderId="42" xfId="0" applyFont="1" applyFill="1" applyBorder="1" applyAlignment="1">
      <alignment vertical="center" wrapText="1"/>
    </xf>
    <xf numFmtId="0" fontId="8" fillId="0" borderId="49" xfId="0" applyFont="1" applyFill="1" applyBorder="1" applyAlignment="1">
      <alignment wrapText="1"/>
    </xf>
    <xf numFmtId="0" fontId="8" fillId="0" borderId="31" xfId="0" applyFont="1" applyFill="1" applyBorder="1" applyAlignment="1">
      <alignment vertical="center" wrapText="1"/>
    </xf>
    <xf numFmtId="0" fontId="72" fillId="0" borderId="0" xfId="0" quotePrefix="1" applyFont="1" applyFill="1" applyBorder="1" applyAlignment="1">
      <alignment horizontal="left" vertical="top"/>
    </xf>
    <xf numFmtId="0" fontId="43" fillId="29" borderId="0" xfId="0" applyFont="1" applyFill="1" applyBorder="1" applyAlignment="1">
      <alignment wrapText="1"/>
    </xf>
    <xf numFmtId="0" fontId="68" fillId="29" borderId="0" xfId="0" applyFont="1" applyFill="1" applyBorder="1"/>
    <xf numFmtId="0" fontId="43" fillId="0" borderId="0" xfId="0" applyFont="1" applyFill="1" applyBorder="1" applyAlignment="1">
      <alignment wrapText="1"/>
    </xf>
    <xf numFmtId="0" fontId="5" fillId="30" borderId="0" xfId="0" applyFont="1" applyFill="1" applyBorder="1" applyAlignment="1">
      <alignment wrapText="1"/>
    </xf>
    <xf numFmtId="0" fontId="43" fillId="3" borderId="0" xfId="0" applyFont="1" applyFill="1" applyBorder="1" applyAlignment="1">
      <alignment wrapText="1"/>
    </xf>
    <xf numFmtId="0" fontId="8" fillId="3" borderId="0" xfId="0" applyFont="1" applyFill="1"/>
    <xf numFmtId="0" fontId="10" fillId="27" borderId="0" xfId="0" applyFont="1" applyFill="1" applyAlignment="1">
      <alignment wrapText="1"/>
    </xf>
    <xf numFmtId="0" fontId="34" fillId="27" borderId="0" xfId="0" applyFont="1" applyFill="1" applyBorder="1" applyAlignment="1">
      <alignment wrapText="1"/>
    </xf>
    <xf numFmtId="0" fontId="10" fillId="3" borderId="0" xfId="0" applyFont="1" applyFill="1" applyBorder="1" applyAlignment="1">
      <alignment wrapText="1"/>
    </xf>
    <xf numFmtId="0" fontId="10" fillId="3" borderId="0" xfId="0" applyFont="1" applyFill="1" applyBorder="1" applyAlignment="1" applyProtection="1">
      <alignment vertical="top"/>
    </xf>
    <xf numFmtId="0" fontId="10" fillId="3" borderId="0" xfId="0" applyFont="1" applyFill="1" applyBorder="1" applyAlignment="1">
      <alignment vertical="top"/>
    </xf>
    <xf numFmtId="0" fontId="10" fillId="3" borderId="0" xfId="0" applyFont="1" applyFill="1" applyBorder="1" applyAlignment="1">
      <alignment vertical="center"/>
    </xf>
    <xf numFmtId="0" fontId="10" fillId="27" borderId="0" xfId="0" applyFont="1" applyFill="1" applyBorder="1" applyAlignment="1" applyProtection="1">
      <alignment vertical="top"/>
    </xf>
    <xf numFmtId="0" fontId="37" fillId="27" borderId="0" xfId="0" applyFont="1" applyFill="1" applyBorder="1" applyAlignment="1" applyProtection="1">
      <alignment vertical="top"/>
    </xf>
    <xf numFmtId="0" fontId="10" fillId="27" borderId="0" xfId="0" applyFont="1" applyFill="1" applyBorder="1" applyAlignment="1">
      <alignment vertical="top"/>
    </xf>
    <xf numFmtId="0" fontId="37" fillId="27" borderId="0" xfId="0" applyFont="1" applyFill="1" applyAlignment="1" applyProtection="1">
      <alignment vertical="top"/>
    </xf>
    <xf numFmtId="0" fontId="10" fillId="27" borderId="0" xfId="0" applyFont="1" applyFill="1" applyAlignment="1">
      <alignment vertical="top"/>
    </xf>
    <xf numFmtId="0" fontId="10" fillId="27" borderId="0" xfId="0" applyFont="1" applyFill="1" applyAlignment="1" applyProtection="1">
      <alignment vertical="top"/>
    </xf>
    <xf numFmtId="0" fontId="10" fillId="27" borderId="0" xfId="0" applyFont="1" applyFill="1" applyAlignment="1" applyProtection="1">
      <alignment vertical="center"/>
    </xf>
    <xf numFmtId="0" fontId="10" fillId="27" borderId="0" xfId="0" applyFont="1" applyFill="1" applyAlignment="1">
      <alignment vertical="center"/>
    </xf>
    <xf numFmtId="0" fontId="73" fillId="32" borderId="0" xfId="0" applyFont="1" applyFill="1" applyBorder="1" applyAlignment="1">
      <alignment wrapText="1"/>
    </xf>
    <xf numFmtId="0" fontId="73" fillId="0" borderId="0" xfId="0" applyFont="1" applyFill="1" applyBorder="1" applyAlignment="1">
      <alignment wrapText="1"/>
    </xf>
    <xf numFmtId="0" fontId="5" fillId="30" borderId="0" xfId="0" applyFont="1" applyFill="1" applyAlignment="1">
      <alignment wrapText="1"/>
    </xf>
    <xf numFmtId="0" fontId="74" fillId="0" borderId="0" xfId="0" applyFont="1" applyFill="1" applyBorder="1" applyAlignment="1">
      <alignment wrapText="1"/>
    </xf>
    <xf numFmtId="0" fontId="37" fillId="28" borderId="0" xfId="0" applyFont="1" applyFill="1" applyAlignment="1">
      <alignment vertical="top"/>
    </xf>
    <xf numFmtId="0" fontId="10" fillId="3" borderId="0" xfId="0" applyFont="1" applyFill="1" applyAlignment="1">
      <alignment horizontal="left" vertical="center" wrapText="1"/>
    </xf>
    <xf numFmtId="0" fontId="44" fillId="3" borderId="0" xfId="0" applyFont="1" applyFill="1" applyAlignment="1">
      <alignment horizontal="left" vertical="center" wrapText="1"/>
    </xf>
    <xf numFmtId="0" fontId="8" fillId="30" borderId="0" xfId="0" applyFont="1" applyFill="1"/>
    <xf numFmtId="0" fontId="8" fillId="30" borderId="0" xfId="0" applyFont="1" applyFill="1" applyAlignment="1">
      <alignment horizontal="left" vertical="center" wrapText="1"/>
    </xf>
    <xf numFmtId="0" fontId="77" fillId="30" borderId="0" xfId="0" applyFont="1" applyFill="1" applyAlignment="1">
      <alignment horizontal="left" vertical="center" wrapText="1"/>
    </xf>
    <xf numFmtId="0" fontId="8" fillId="0" borderId="0" xfId="0" applyFont="1" applyAlignment="1">
      <alignment horizontal="left" vertical="center" wrapText="1"/>
    </xf>
    <xf numFmtId="0" fontId="49" fillId="32" borderId="0" xfId="0" applyFont="1" applyFill="1" applyAlignment="1">
      <alignment horizontal="left" vertical="center" wrapText="1"/>
    </xf>
    <xf numFmtId="16" fontId="8" fillId="0" borderId="0" xfId="0" applyNumberFormat="1" applyFont="1" applyAlignment="1">
      <alignment horizontal="center" vertical="center" wrapText="1"/>
    </xf>
    <xf numFmtId="0" fontId="8" fillId="32" borderId="0" xfId="0" applyFont="1" applyFill="1" applyAlignment="1">
      <alignment horizontal="left" vertical="center" wrapText="1"/>
    </xf>
    <xf numFmtId="0" fontId="75" fillId="32" borderId="0" xfId="0" applyFont="1" applyFill="1" applyAlignment="1">
      <alignment horizontal="left" vertical="center" wrapText="1"/>
    </xf>
    <xf numFmtId="0" fontId="8" fillId="0" borderId="0" xfId="0" applyFont="1"/>
    <xf numFmtId="0" fontId="5" fillId="30" borderId="0" xfId="0" quotePrefix="1" applyFont="1" applyFill="1" applyBorder="1" applyAlignment="1">
      <alignment wrapText="1"/>
    </xf>
    <xf numFmtId="49" fontId="10" fillId="0" borderId="0" xfId="0" applyNumberFormat="1" applyFont="1"/>
    <xf numFmtId="0" fontId="10" fillId="0" borderId="0" xfId="0" applyFont="1" applyAlignment="1">
      <alignment vertical="center"/>
    </xf>
    <xf numFmtId="16" fontId="10" fillId="0" borderId="0" xfId="0" applyNumberFormat="1" applyFont="1" applyAlignment="1">
      <alignment horizontal="left"/>
    </xf>
    <xf numFmtId="0" fontId="10" fillId="0" borderId="0" xfId="0" applyFont="1" applyAlignment="1">
      <alignment wrapText="1"/>
    </xf>
    <xf numFmtId="0" fontId="10" fillId="0" borderId="0" xfId="0" applyFont="1" applyAlignment="1">
      <alignment horizontal="left" vertical="top" wrapText="1"/>
    </xf>
    <xf numFmtId="49" fontId="10" fillId="0" borderId="0" xfId="0" applyNumberFormat="1" applyFont="1" applyAlignment="1">
      <alignment horizontal="left" vertical="top" wrapText="1"/>
    </xf>
    <xf numFmtId="0" fontId="29" fillId="0" borderId="0" xfId="0" applyFont="1" applyAlignment="1">
      <alignment horizontal="left" vertical="top" wrapText="1"/>
    </xf>
    <xf numFmtId="16" fontId="10" fillId="0" borderId="0" xfId="0" quotePrefix="1" applyNumberFormat="1" applyFont="1" applyAlignment="1">
      <alignment horizontal="left" vertical="top" wrapText="1"/>
    </xf>
    <xf numFmtId="0" fontId="38" fillId="0" borderId="0" xfId="530" applyFont="1" applyAlignment="1">
      <alignment horizontal="left" vertical="center" wrapText="1"/>
    </xf>
    <xf numFmtId="0" fontId="37" fillId="28" borderId="0" xfId="518" applyFont="1" applyFill="1" applyBorder="1" applyAlignment="1" applyProtection="1">
      <alignment vertical="center"/>
    </xf>
    <xf numFmtId="0" fontId="37" fillId="27" borderId="0" xfId="518" applyFont="1" applyFill="1" applyBorder="1" applyAlignment="1" applyProtection="1">
      <alignment vertical="center"/>
    </xf>
    <xf numFmtId="0" fontId="10" fillId="28" borderId="22" xfId="518" applyNumberFormat="1" applyFont="1" applyFill="1" applyBorder="1" applyAlignment="1" applyProtection="1">
      <alignment wrapText="1"/>
    </xf>
    <xf numFmtId="0" fontId="45" fillId="28" borderId="22" xfId="0" applyNumberFormat="1" applyFont="1" applyFill="1" applyBorder="1" applyAlignment="1" applyProtection="1"/>
    <xf numFmtId="0" fontId="81" fillId="3" borderId="0" xfId="465" applyFont="1" applyFill="1" applyBorder="1" applyAlignment="1" applyProtection="1"/>
    <xf numFmtId="0" fontId="81" fillId="3" borderId="0" xfId="0" applyFont="1" applyFill="1"/>
    <xf numFmtId="0" fontId="78" fillId="0" borderId="49" xfId="0" quotePrefix="1" applyFont="1" applyFill="1" applyBorder="1" applyAlignment="1">
      <alignment wrapText="1"/>
    </xf>
    <xf numFmtId="0" fontId="78" fillId="0" borderId="49" xfId="0" applyFont="1" applyFill="1" applyBorder="1" applyAlignment="1">
      <alignment wrapText="1"/>
    </xf>
    <xf numFmtId="0" fontId="8" fillId="0" borderId="0" xfId="0" applyFont="1" applyAlignment="1">
      <alignment horizontal="center" vertical="center" wrapText="1"/>
    </xf>
    <xf numFmtId="0" fontId="38" fillId="27" borderId="0" xfId="530" applyFont="1" applyFill="1" applyBorder="1" applyAlignment="1" applyProtection="1">
      <alignment horizontal="left" vertical="center"/>
    </xf>
    <xf numFmtId="0" fontId="68" fillId="29" borderId="0" xfId="0" applyFont="1" applyFill="1" applyAlignment="1">
      <alignment horizontal="right"/>
    </xf>
    <xf numFmtId="2" fontId="34" fillId="28" borderId="0" xfId="518" applyNumberFormat="1" applyFont="1" applyFill="1" applyBorder="1" applyAlignment="1" applyProtection="1">
      <alignment vertical="center"/>
    </xf>
    <xf numFmtId="0" fontId="34" fillId="28" borderId="0" xfId="0" applyFont="1" applyFill="1" applyBorder="1" applyAlignment="1" applyProtection="1">
      <alignment vertical="top"/>
    </xf>
    <xf numFmtId="2" fontId="34" fillId="3" borderId="0" xfId="518" applyNumberFormat="1" applyFont="1" applyFill="1" applyBorder="1" applyAlignment="1" applyProtection="1">
      <alignment horizontal="center" vertical="center" wrapText="1"/>
    </xf>
    <xf numFmtId="0" fontId="34" fillId="3" borderId="0" xfId="518" applyFont="1" applyFill="1" applyBorder="1" applyAlignment="1" applyProtection="1">
      <alignment vertical="center" wrapText="1"/>
    </xf>
    <xf numFmtId="2" fontId="34" fillId="3" borderId="0" xfId="518" applyNumberFormat="1" applyFont="1" applyFill="1" applyBorder="1" applyAlignment="1" applyProtection="1">
      <alignment horizontal="center" wrapText="1"/>
    </xf>
    <xf numFmtId="2" fontId="34" fillId="3" borderId="0" xfId="518" applyNumberFormat="1" applyFont="1" applyFill="1" applyBorder="1" applyProtection="1"/>
    <xf numFmtId="0" fontId="34" fillId="3" borderId="0" xfId="518" applyFont="1" applyFill="1" applyBorder="1" applyAlignment="1" applyProtection="1">
      <alignment wrapText="1"/>
    </xf>
    <xf numFmtId="0" fontId="34" fillId="3" borderId="0" xfId="0" applyFont="1" applyFill="1" applyBorder="1" applyAlignment="1" applyProtection="1">
      <alignment vertical="top"/>
    </xf>
    <xf numFmtId="2" fontId="32" fillId="27" borderId="0" xfId="518" applyNumberFormat="1" applyFont="1" applyFill="1" applyBorder="1" applyAlignment="1" applyProtection="1">
      <alignment horizontal="right" vertical="center"/>
    </xf>
    <xf numFmtId="2" fontId="32" fillId="27" borderId="0" xfId="518" applyNumberFormat="1" applyFont="1" applyFill="1" applyBorder="1" applyAlignment="1" applyProtection="1">
      <alignment horizontal="right"/>
    </xf>
    <xf numFmtId="2" fontId="61" fillId="27" borderId="0" xfId="518" applyNumberFormat="1" applyFont="1" applyFill="1" applyBorder="1" applyAlignment="1" applyProtection="1">
      <alignment vertical="center"/>
    </xf>
    <xf numFmtId="2" fontId="34" fillId="27" borderId="0" xfId="518" applyNumberFormat="1" applyFont="1" applyFill="1" applyBorder="1" applyAlignment="1" applyProtection="1">
      <alignment horizontal="center"/>
    </xf>
    <xf numFmtId="2" fontId="32" fillId="3" borderId="0" xfId="518" applyNumberFormat="1" applyFont="1" applyFill="1" applyBorder="1" applyProtection="1"/>
    <xf numFmtId="0" fontId="8" fillId="0" borderId="0" xfId="0" quotePrefix="1" applyFont="1" applyAlignment="1">
      <alignment horizontal="left" vertical="top" wrapText="1"/>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10" fillId="0" borderId="0" xfId="0" quotePrefix="1" applyFont="1"/>
    <xf numFmtId="0" fontId="35" fillId="0" borderId="0" xfId="0" applyFont="1" applyBorder="1" applyAlignment="1">
      <alignment wrapText="1"/>
    </xf>
    <xf numFmtId="0" fontId="4" fillId="32" borderId="58" xfId="0" applyFont="1" applyFill="1" applyBorder="1" applyAlignment="1">
      <alignment vertical="center" wrapText="1"/>
    </xf>
    <xf numFmtId="0" fontId="4" fillId="0" borderId="58" xfId="0" applyFont="1" applyFill="1" applyBorder="1" applyAlignment="1">
      <alignment vertical="center" wrapText="1"/>
    </xf>
    <xf numFmtId="0" fontId="73" fillId="0" borderId="58" xfId="0" applyFont="1" applyFill="1" applyBorder="1" applyAlignment="1">
      <alignment vertical="center" wrapText="1"/>
    </xf>
    <xf numFmtId="0" fontId="79" fillId="0" borderId="58" xfId="0" quotePrefix="1" applyFont="1" applyFill="1" applyBorder="1" applyAlignment="1">
      <alignment vertical="center" wrapText="1"/>
    </xf>
    <xf numFmtId="0" fontId="73" fillId="32" borderId="58" xfId="0" applyFont="1" applyFill="1" applyBorder="1" applyAlignment="1">
      <alignment vertical="center" wrapText="1"/>
    </xf>
    <xf numFmtId="0" fontId="79" fillId="0" borderId="43" xfId="0" quotePrefix="1" applyFont="1" applyFill="1" applyBorder="1" applyAlignment="1">
      <alignment vertical="center" wrapText="1"/>
    </xf>
    <xf numFmtId="0" fontId="73" fillId="32" borderId="43" xfId="0" applyFont="1" applyFill="1" applyBorder="1" applyAlignment="1">
      <alignment vertical="center" wrapText="1"/>
    </xf>
    <xf numFmtId="14" fontId="54" fillId="28" borderId="21" xfId="529" applyNumberFormat="1" applyFont="1" applyFill="1" applyBorder="1" applyAlignment="1" applyProtection="1">
      <alignment horizontal="left" vertical="center" wrapText="1"/>
      <protection locked="0"/>
    </xf>
    <xf numFmtId="0" fontId="84" fillId="0" borderId="0" xfId="0" quotePrefix="1" applyFont="1" applyBorder="1" applyAlignment="1">
      <alignment horizontal="left" wrapText="1"/>
    </xf>
    <xf numFmtId="0" fontId="84" fillId="0" borderId="0" xfId="0" quotePrefix="1" applyFont="1" applyBorder="1" applyAlignment="1">
      <alignment horizontal="left"/>
    </xf>
    <xf numFmtId="0" fontId="84" fillId="0" borderId="0" xfId="0" quotePrefix="1" applyFont="1" applyFill="1" applyBorder="1" applyAlignment="1">
      <alignment horizontal="left" vertical="center" wrapText="1"/>
    </xf>
    <xf numFmtId="0" fontId="83" fillId="27" borderId="0" xfId="530" applyFont="1" applyFill="1" applyBorder="1" applyAlignment="1" applyProtection="1">
      <alignment horizontal="left" wrapText="1"/>
    </xf>
    <xf numFmtId="0" fontId="68" fillId="29" borderId="0" xfId="0" applyFont="1" applyFill="1"/>
    <xf numFmtId="0" fontId="10" fillId="27" borderId="0" xfId="0" applyFont="1" applyFill="1" applyAlignment="1" applyProtection="1">
      <alignment vertical="top"/>
    </xf>
    <xf numFmtId="0" fontId="68" fillId="29" borderId="0" xfId="0" applyFont="1" applyFill="1" applyAlignment="1">
      <alignment horizontal="right"/>
    </xf>
    <xf numFmtId="0" fontId="80" fillId="27" borderId="0" xfId="530" applyFont="1" applyFill="1" applyBorder="1" applyAlignment="1" applyProtection="1">
      <alignment horizontal="left" vertical="center" wrapText="1"/>
    </xf>
    <xf numFmtId="0" fontId="4" fillId="0" borderId="0" xfId="0" applyFont="1" applyBorder="1"/>
    <xf numFmtId="0" fontId="4" fillId="0" borderId="0" xfId="0" quotePrefix="1" applyFont="1" applyFill="1" applyBorder="1" applyAlignment="1">
      <alignment horizontal="left" vertical="center" wrapText="1"/>
    </xf>
    <xf numFmtId="0" fontId="4" fillId="0" borderId="0" xfId="0" applyFont="1" applyFill="1" applyBorder="1" applyAlignment="1">
      <alignment wrapText="1"/>
    </xf>
    <xf numFmtId="0" fontId="4" fillId="0" borderId="0" xfId="0" applyFont="1" applyBorder="1" applyAlignment="1">
      <alignment wrapText="1"/>
    </xf>
    <xf numFmtId="0" fontId="8" fillId="0" borderId="0" xfId="0" quotePrefix="1" applyFont="1" applyFill="1" applyBorder="1" applyAlignment="1">
      <alignment horizontal="left" vertical="top" wrapText="1"/>
    </xf>
    <xf numFmtId="0" fontId="4" fillId="0" borderId="0" xfId="0" applyFont="1" applyFill="1" applyBorder="1" applyAlignment="1">
      <alignment horizontal="left" vertical="top" wrapText="1"/>
    </xf>
    <xf numFmtId="0" fontId="4" fillId="26" borderId="0" xfId="0" applyFont="1" applyFill="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165" fontId="8" fillId="0" borderId="0" xfId="0" applyNumberFormat="1" applyFont="1" applyBorder="1" applyAlignment="1" applyProtection="1">
      <alignment horizontal="left" vertical="top" wrapText="1"/>
      <protection locked="0"/>
    </xf>
    <xf numFmtId="0" fontId="4" fillId="0" borderId="0" xfId="0" quotePrefix="1" applyFont="1" applyFill="1" applyBorder="1" applyAlignment="1">
      <alignment horizontal="left" vertical="top" wrapText="1"/>
    </xf>
    <xf numFmtId="0" fontId="31" fillId="0" borderId="0" xfId="0" quotePrefix="1" applyFont="1" applyFill="1" applyBorder="1" applyAlignment="1">
      <alignment horizontal="left" vertical="top" wrapText="1"/>
    </xf>
    <xf numFmtId="0" fontId="50" fillId="0" borderId="0" xfId="0" quotePrefix="1" applyFont="1" applyFill="1" applyBorder="1" applyAlignment="1">
      <alignment horizontal="left" vertical="top" wrapText="1"/>
    </xf>
    <xf numFmtId="0" fontId="8" fillId="0" borderId="0" xfId="0" applyFont="1" applyBorder="1" applyAlignment="1">
      <alignment vertical="top"/>
    </xf>
    <xf numFmtId="0" fontId="53" fillId="0" borderId="0" xfId="0" applyFont="1" applyFill="1" applyBorder="1" applyAlignment="1">
      <alignment horizontal="left" vertical="top" wrapText="1"/>
    </xf>
    <xf numFmtId="0" fontId="52" fillId="0" borderId="0" xfId="0" quotePrefix="1" applyFont="1" applyFill="1" applyBorder="1" applyAlignment="1">
      <alignment horizontal="left" vertical="top" wrapText="1"/>
    </xf>
    <xf numFmtId="0" fontId="52" fillId="0" borderId="0" xfId="0" applyFont="1" applyBorder="1" applyAlignment="1">
      <alignment vertical="top"/>
    </xf>
    <xf numFmtId="0" fontId="4" fillId="0" borderId="0" xfId="0" applyFont="1" applyBorder="1" applyAlignment="1">
      <alignment horizontal="left" vertical="top" wrapText="1"/>
    </xf>
    <xf numFmtId="0" fontId="52" fillId="32" borderId="0" xfId="0" applyFont="1" applyFill="1" applyBorder="1" applyAlignment="1">
      <alignment vertical="top"/>
    </xf>
    <xf numFmtId="0" fontId="3" fillId="32" borderId="0" xfId="0" applyFont="1" applyFill="1" applyBorder="1" applyAlignment="1">
      <alignment horizontal="left" vertical="top" wrapText="1"/>
    </xf>
    <xf numFmtId="0" fontId="53" fillId="32" borderId="0" xfId="0" applyFont="1" applyFill="1" applyBorder="1" applyAlignment="1">
      <alignment horizontal="left" vertical="top" wrapText="1"/>
    </xf>
    <xf numFmtId="0" fontId="52" fillId="32" borderId="0" xfId="0" quotePrefix="1" applyFont="1" applyFill="1" applyBorder="1" applyAlignment="1">
      <alignment horizontal="left" vertical="top" wrapText="1"/>
    </xf>
    <xf numFmtId="0" fontId="4" fillId="32" borderId="0" xfId="0" quotePrefix="1" applyFont="1" applyFill="1" applyBorder="1" applyAlignment="1">
      <alignment horizontal="left" vertical="top" wrapText="1"/>
    </xf>
    <xf numFmtId="0" fontId="53" fillId="32" borderId="0" xfId="0" applyFont="1" applyFill="1" applyBorder="1" applyAlignment="1">
      <alignment horizontal="left" vertical="top"/>
    </xf>
    <xf numFmtId="0" fontId="52" fillId="32" borderId="0" xfId="0" quotePrefix="1" applyFont="1" applyFill="1" applyBorder="1" applyAlignment="1">
      <alignment horizontal="left" vertical="top"/>
    </xf>
    <xf numFmtId="0" fontId="4" fillId="32" borderId="0" xfId="0" quotePrefix="1" applyFont="1" applyFill="1" applyBorder="1" applyAlignment="1">
      <alignment horizontal="left" vertical="top"/>
    </xf>
    <xf numFmtId="0" fontId="52" fillId="0" borderId="0" xfId="0" quotePrefix="1" applyFont="1" applyFill="1" applyBorder="1" applyAlignment="1">
      <alignment horizontal="left" vertical="center" wrapText="1"/>
    </xf>
    <xf numFmtId="0" fontId="52" fillId="0" borderId="0" xfId="0" applyFont="1" applyBorder="1" applyAlignment="1">
      <alignment horizontal="left"/>
    </xf>
    <xf numFmtId="0" fontId="52" fillId="0" borderId="0" xfId="0" applyFont="1" applyBorder="1" applyAlignment="1">
      <alignment horizontal="left" vertical="top"/>
    </xf>
    <xf numFmtId="0" fontId="5"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0" fontId="52" fillId="26" borderId="0" xfId="0" applyFont="1" applyFill="1" applyBorder="1" applyAlignment="1" applyProtection="1">
      <alignment horizontal="left" vertical="top" wrapText="1"/>
      <protection locked="0"/>
    </xf>
    <xf numFmtId="0" fontId="52" fillId="0" borderId="0" xfId="0" applyFont="1" applyBorder="1" applyAlignment="1" applyProtection="1">
      <alignment horizontal="left" vertical="top" wrapText="1"/>
      <protection locked="0"/>
    </xf>
    <xf numFmtId="165" fontId="52" fillId="0" borderId="0" xfId="0" applyNumberFormat="1" applyFont="1" applyBorder="1" applyAlignment="1" applyProtection="1">
      <alignment horizontal="left" vertical="top" wrapText="1"/>
      <protection locked="0"/>
    </xf>
    <xf numFmtId="14" fontId="52" fillId="0" borderId="0" xfId="0" quotePrefix="1" applyNumberFormat="1" applyFont="1" applyFill="1" applyBorder="1" applyAlignment="1">
      <alignment horizontal="left" vertical="center" wrapText="1"/>
    </xf>
    <xf numFmtId="0" fontId="4" fillId="0" borderId="0" xfId="0" applyFont="1" applyBorder="1" applyAlignment="1">
      <alignment horizontal="left"/>
    </xf>
    <xf numFmtId="0" fontId="68" fillId="29" borderId="0" xfId="0" applyFont="1" applyFill="1"/>
    <xf numFmtId="0" fontId="8" fillId="0" borderId="0" xfId="0" applyFont="1" applyFill="1" applyBorder="1" applyAlignment="1" applyProtection="1">
      <alignment horizontal="left" vertical="top" wrapText="1"/>
      <protection locked="0"/>
    </xf>
    <xf numFmtId="0" fontId="4" fillId="0" borderId="0" xfId="0" applyFont="1" applyFill="1" applyBorder="1" applyAlignment="1" applyProtection="1">
      <alignment vertical="top" wrapText="1"/>
      <protection locked="0"/>
    </xf>
    <xf numFmtId="0" fontId="4" fillId="0" borderId="0" xfId="0" applyFont="1" applyFill="1" applyBorder="1" applyAlignment="1">
      <alignment vertical="top" wrapText="1"/>
    </xf>
    <xf numFmtId="0" fontId="52" fillId="0" borderId="0" xfId="0" applyFont="1" applyFill="1" applyBorder="1" applyAlignment="1">
      <alignment vertical="top"/>
    </xf>
    <xf numFmtId="0" fontId="52" fillId="0" borderId="0" xfId="0" applyFont="1" applyFill="1" applyBorder="1" applyAlignment="1" applyProtection="1">
      <alignment horizontal="left" vertical="top" wrapText="1"/>
      <protection locked="0"/>
    </xf>
    <xf numFmtId="0" fontId="52" fillId="0" borderId="0" xfId="0" applyFont="1" applyFill="1" applyBorder="1" applyAlignment="1" applyProtection="1">
      <alignment vertical="top" wrapText="1"/>
      <protection locked="0"/>
    </xf>
    <xf numFmtId="0" fontId="52" fillId="0" borderId="0" xfId="0" applyFont="1" applyFill="1" applyBorder="1" applyAlignment="1">
      <alignment vertical="top" wrapText="1"/>
    </xf>
    <xf numFmtId="0" fontId="8" fillId="26" borderId="0" xfId="0" applyFont="1" applyFill="1" applyBorder="1" applyAlignment="1" applyProtection="1">
      <alignment horizontal="left" vertical="top" wrapText="1"/>
      <protection locked="0"/>
    </xf>
    <xf numFmtId="0" fontId="4" fillId="0" borderId="0" xfId="0" applyFont="1" applyBorder="1" applyAlignment="1">
      <alignment vertical="top" wrapText="1"/>
    </xf>
    <xf numFmtId="49" fontId="4" fillId="0" borderId="0" xfId="0" quotePrefix="1" applyNumberFormat="1" applyFont="1" applyFill="1" applyBorder="1" applyAlignment="1">
      <alignment horizontal="left" vertical="top" wrapText="1"/>
    </xf>
    <xf numFmtId="49" fontId="4" fillId="0" borderId="0" xfId="0" quotePrefix="1" applyNumberFormat="1" applyFont="1" applyBorder="1" applyAlignment="1">
      <alignment horizontal="left" vertical="top" wrapText="1"/>
    </xf>
    <xf numFmtId="0" fontId="31" fillId="0" borderId="0" xfId="0" applyFont="1" applyFill="1" applyBorder="1" applyAlignment="1" applyProtection="1">
      <alignment vertical="top" wrapText="1"/>
      <protection locked="0"/>
    </xf>
    <xf numFmtId="0" fontId="4" fillId="0" borderId="0" xfId="0" quotePrefix="1" applyFont="1" applyFill="1" applyBorder="1" applyAlignment="1">
      <alignment horizontal="left" vertical="top"/>
    </xf>
    <xf numFmtId="0" fontId="4" fillId="0" borderId="0" xfId="0" quotePrefix="1" applyFont="1" applyFill="1" applyBorder="1" applyAlignment="1">
      <alignment wrapText="1"/>
    </xf>
    <xf numFmtId="0" fontId="72" fillId="0" borderId="0" xfId="0" quotePrefix="1" applyFont="1" applyFill="1" applyBorder="1" applyAlignment="1">
      <alignment horizontal="left" vertical="top"/>
    </xf>
    <xf numFmtId="0" fontId="5" fillId="30" borderId="0" xfId="0" applyFont="1" applyFill="1" applyBorder="1" applyAlignment="1">
      <alignment wrapText="1"/>
    </xf>
    <xf numFmtId="0" fontId="10" fillId="27" borderId="0" xfId="0" applyFont="1" applyFill="1" applyAlignment="1" applyProtection="1">
      <alignment vertical="top"/>
    </xf>
    <xf numFmtId="0" fontId="5" fillId="30" borderId="0" xfId="0" quotePrefix="1" applyFont="1" applyFill="1" applyBorder="1" applyAlignment="1">
      <alignment wrapText="1"/>
    </xf>
    <xf numFmtId="0" fontId="4" fillId="0" borderId="0" xfId="0" applyFont="1" applyFill="1" applyAlignment="1" applyProtection="1">
      <alignment vertical="top" wrapText="1"/>
      <protection locked="0"/>
    </xf>
    <xf numFmtId="0" fontId="4" fillId="0" borderId="0" xfId="0" quotePrefix="1" applyFont="1" applyFill="1" applyAlignment="1">
      <alignment vertical="top" wrapText="1"/>
    </xf>
    <xf numFmtId="0" fontId="68" fillId="29" borderId="0" xfId="0" applyFont="1" applyFill="1" applyAlignment="1">
      <alignment horizontal="right"/>
    </xf>
    <xf numFmtId="0" fontId="4" fillId="0" borderId="0" xfId="0" quotePrefix="1" applyFont="1" applyFill="1" applyBorder="1" applyAlignment="1">
      <alignment horizontal="left" vertical="center"/>
    </xf>
    <xf numFmtId="0" fontId="80" fillId="27" borderId="0" xfId="530" applyFont="1" applyFill="1" applyBorder="1" applyAlignment="1" applyProtection="1">
      <alignment horizontal="left" vertical="center" wrapText="1"/>
    </xf>
    <xf numFmtId="0" fontId="35" fillId="0" borderId="0" xfId="0" applyFont="1" applyAlignment="1">
      <alignment wrapText="1"/>
    </xf>
    <xf numFmtId="0" fontId="73" fillId="32" borderId="32" xfId="0" applyFont="1" applyFill="1" applyBorder="1" applyAlignment="1">
      <alignment vertical="center" wrapText="1"/>
    </xf>
    <xf numFmtId="0" fontId="73" fillId="0" borderId="32" xfId="0" applyFont="1" applyFill="1" applyBorder="1" applyAlignment="1">
      <alignment vertical="center" wrapText="1"/>
    </xf>
    <xf numFmtId="0" fontId="85" fillId="3" borderId="0" xfId="0" applyFont="1" applyFill="1" applyAlignment="1">
      <alignment horizontal="left" vertical="top" wrapText="1"/>
    </xf>
    <xf numFmtId="0" fontId="3" fillId="32" borderId="0" xfId="0" applyFont="1" applyFill="1" applyBorder="1" applyAlignment="1">
      <alignment vertical="top" wrapText="1"/>
    </xf>
    <xf numFmtId="0" fontId="3" fillId="0" borderId="0" xfId="0" applyFont="1" applyFill="1" applyBorder="1" applyAlignment="1">
      <alignment vertical="top" wrapText="1"/>
    </xf>
    <xf numFmtId="0" fontId="86" fillId="0" borderId="0" xfId="0" applyFont="1" applyFill="1" applyBorder="1" applyAlignment="1">
      <alignment vertical="top" wrapText="1"/>
    </xf>
    <xf numFmtId="0" fontId="86" fillId="0" borderId="0" xfId="0" applyFont="1" applyFill="1" applyBorder="1" applyAlignment="1">
      <alignment wrapText="1"/>
    </xf>
    <xf numFmtId="0" fontId="54" fillId="3" borderId="0" xfId="0" applyFont="1" applyFill="1" applyBorder="1" applyAlignment="1">
      <alignment wrapText="1"/>
    </xf>
    <xf numFmtId="0" fontId="87" fillId="0" borderId="0" xfId="0" applyFont="1" applyFill="1" applyBorder="1" applyAlignment="1">
      <alignment vertical="top" wrapText="1"/>
    </xf>
    <xf numFmtId="0" fontId="4" fillId="0" borderId="0" xfId="0" quotePrefix="1" applyFont="1" applyFill="1" applyBorder="1" applyAlignment="1">
      <alignment vertical="top" wrapText="1"/>
    </xf>
    <xf numFmtId="0" fontId="87" fillId="0" borderId="0" xfId="0" quotePrefix="1" applyFont="1" applyFill="1" applyBorder="1" applyAlignment="1">
      <alignment vertical="top" wrapText="1"/>
    </xf>
    <xf numFmtId="0" fontId="3" fillId="32" borderId="0" xfId="0" applyFont="1" applyFill="1" applyBorder="1" applyAlignment="1">
      <alignment wrapText="1"/>
    </xf>
    <xf numFmtId="0" fontId="87" fillId="0" borderId="0" xfId="0" applyFont="1" applyFill="1" applyBorder="1" applyAlignment="1">
      <alignment wrapText="1"/>
    </xf>
    <xf numFmtId="0" fontId="4" fillId="32" borderId="0" xfId="0" applyFont="1" applyFill="1" applyBorder="1" applyAlignment="1">
      <alignment wrapText="1"/>
    </xf>
    <xf numFmtId="0" fontId="4" fillId="0" borderId="43" xfId="0" applyFont="1" applyFill="1" applyBorder="1" applyAlignment="1" applyProtection="1">
      <alignment vertical="center" wrapText="1"/>
    </xf>
    <xf numFmtId="0" fontId="4" fillId="0" borderId="58" xfId="0" applyFont="1" applyFill="1" applyBorder="1" applyAlignment="1" applyProtection="1">
      <alignment vertical="center" wrapText="1"/>
    </xf>
    <xf numFmtId="0" fontId="1" fillId="0" borderId="58" xfId="0" applyFont="1" applyFill="1" applyBorder="1" applyAlignment="1" applyProtection="1">
      <alignment vertical="center" wrapText="1"/>
    </xf>
    <xf numFmtId="0" fontId="4" fillId="0" borderId="0" xfId="0" applyFont="1" applyBorder="1" applyAlignment="1" applyProtection="1">
      <alignment horizontal="left" vertical="top" wrapText="1"/>
      <protection locked="0"/>
    </xf>
    <xf numFmtId="165" fontId="4" fillId="0" borderId="0" xfId="0" applyNumberFormat="1" applyFont="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31" fillId="0" borderId="0" xfId="0" applyFont="1" applyFill="1" applyBorder="1" applyAlignment="1" applyProtection="1">
      <alignment horizontal="left" vertical="top" wrapText="1"/>
      <protection locked="0"/>
    </xf>
    <xf numFmtId="0" fontId="4" fillId="0" borderId="0" xfId="0" quotePrefix="1" applyFont="1" applyFill="1" applyBorder="1" applyAlignment="1" applyProtection="1">
      <alignment vertical="top" wrapText="1"/>
      <protection locked="0"/>
    </xf>
    <xf numFmtId="0" fontId="4" fillId="0" borderId="0" xfId="0" quotePrefix="1" applyFont="1" applyFill="1" applyBorder="1" applyAlignment="1" applyProtection="1">
      <alignment horizontal="left" vertical="top" wrapText="1"/>
      <protection locked="0"/>
    </xf>
    <xf numFmtId="0" fontId="87" fillId="0" borderId="0" xfId="0" applyFont="1" applyFill="1" applyAlignment="1" applyProtection="1">
      <alignment vertical="top" wrapText="1"/>
      <protection locked="0"/>
    </xf>
    <xf numFmtId="0" fontId="88" fillId="0" borderId="0" xfId="0" applyFont="1" applyAlignment="1">
      <alignment vertical="center" wrapText="1"/>
    </xf>
    <xf numFmtId="0" fontId="89" fillId="0" borderId="0" xfId="0" applyFont="1" applyAlignment="1">
      <alignment horizontal="left" vertical="center" wrapText="1"/>
    </xf>
    <xf numFmtId="0" fontId="91" fillId="0" borderId="0" xfId="0" applyFont="1" applyAlignment="1">
      <alignment vertical="center" wrapText="1"/>
    </xf>
    <xf numFmtId="0" fontId="38" fillId="27" borderId="0" xfId="530" applyFont="1" applyFill="1" applyBorder="1" applyAlignment="1" applyProtection="1">
      <alignment horizontal="left" vertical="top" wrapText="1"/>
    </xf>
    <xf numFmtId="0" fontId="0" fillId="0" borderId="0" xfId="0" applyAlignment="1">
      <alignment vertical="top" wrapText="1"/>
    </xf>
    <xf numFmtId="0" fontId="80" fillId="27" borderId="0" xfId="530" applyFont="1" applyFill="1" applyBorder="1" applyAlignment="1" applyProtection="1">
      <alignment horizontal="left" vertical="center" wrapText="1"/>
    </xf>
    <xf numFmtId="0" fontId="35" fillId="0" borderId="0" xfId="0" applyFont="1" applyAlignment="1">
      <alignment wrapText="1"/>
    </xf>
    <xf numFmtId="0" fontId="76" fillId="27" borderId="0" xfId="530" applyFont="1" applyFill="1" applyBorder="1" applyAlignment="1" applyProtection="1">
      <alignment horizontal="left" vertical="center" wrapText="1"/>
    </xf>
    <xf numFmtId="0" fontId="55" fillId="3" borderId="0" xfId="0" applyFont="1" applyFill="1" applyAlignment="1">
      <alignment horizontal="left" vertical="center" wrapText="1"/>
    </xf>
    <xf numFmtId="0" fontId="0" fillId="0" borderId="0" xfId="0" applyAlignment="1">
      <alignment horizontal="left" wrapText="1"/>
    </xf>
    <xf numFmtId="0" fontId="0" fillId="0" borderId="0" xfId="0" applyAlignment="1">
      <alignment wrapText="1"/>
    </xf>
    <xf numFmtId="0" fontId="36" fillId="3" borderId="0" xfId="0" applyFont="1" applyFill="1" applyAlignment="1">
      <alignment horizontal="left" vertical="center" wrapText="1"/>
    </xf>
    <xf numFmtId="0" fontId="0" fillId="0" borderId="0" xfId="0" applyAlignment="1"/>
    <xf numFmtId="0" fontId="45" fillId="28" borderId="45" xfId="0" applyFont="1" applyFill="1" applyBorder="1" applyAlignment="1" applyProtection="1">
      <alignment vertical="top" wrapText="1"/>
    </xf>
    <xf numFmtId="0" fontId="0" fillId="0" borderId="45" xfId="0" applyFont="1" applyBorder="1" applyAlignment="1">
      <alignment vertical="top" wrapText="1"/>
    </xf>
    <xf numFmtId="0" fontId="0" fillId="0" borderId="46" xfId="0" applyFont="1" applyBorder="1" applyAlignment="1">
      <alignment vertical="top" wrapText="1"/>
    </xf>
    <xf numFmtId="0" fontId="29" fillId="28" borderId="31" xfId="518" applyFont="1" applyFill="1" applyBorder="1" applyAlignment="1" applyProtection="1">
      <alignment horizontal="left" vertical="center" wrapText="1"/>
    </xf>
    <xf numFmtId="0" fontId="29" fillId="28" borderId="32" xfId="518" applyFont="1" applyFill="1" applyBorder="1" applyAlignment="1" applyProtection="1">
      <alignment horizontal="left" vertical="center" wrapText="1"/>
    </xf>
    <xf numFmtId="0" fontId="10" fillId="28" borderId="37" xfId="518" applyFont="1" applyFill="1" applyBorder="1" applyAlignment="1" applyProtection="1">
      <alignment vertical="center"/>
    </xf>
    <xf numFmtId="0" fontId="64" fillId="28" borderId="0" xfId="0" applyFont="1" applyFill="1" applyBorder="1" applyAlignment="1" applyProtection="1">
      <alignment horizontal="left" vertical="center" wrapText="1"/>
    </xf>
    <xf numFmtId="0" fontId="34" fillId="0" borderId="0" xfId="0" applyFont="1" applyAlignment="1" applyProtection="1">
      <alignment vertical="center" wrapText="1"/>
    </xf>
    <xf numFmtId="0" fontId="36" fillId="28" borderId="0" xfId="0" applyFont="1" applyFill="1" applyBorder="1" applyAlignment="1" applyProtection="1">
      <alignment horizontal="left" vertical="center" wrapText="1"/>
    </xf>
    <xf numFmtId="0" fontId="10" fillId="0" borderId="0" xfId="0" applyFont="1" applyAlignment="1" applyProtection="1">
      <alignment vertical="center" wrapText="1"/>
    </xf>
    <xf numFmtId="0" fontId="36" fillId="28" borderId="43" xfId="0" applyFont="1" applyFill="1" applyBorder="1" applyAlignment="1" applyProtection="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76" fillId="3" borderId="0" xfId="0" applyFont="1" applyFill="1" applyAlignment="1">
      <alignment horizontal="left" vertical="center" wrapText="1"/>
    </xf>
    <xf numFmtId="0" fontId="0" fillId="0" borderId="0" xfId="0" applyAlignment="1">
      <alignment horizontal="left" vertical="center" wrapText="1"/>
    </xf>
    <xf numFmtId="0" fontId="8" fillId="0" borderId="0" xfId="0" quotePrefix="1" applyFont="1" applyAlignment="1">
      <alignment horizontal="center" vertical="center" wrapText="1"/>
    </xf>
    <xf numFmtId="16" fontId="8" fillId="0" borderId="0" xfId="0" applyNumberFormat="1" applyFont="1" applyAlignment="1">
      <alignment horizontal="center" vertical="center" wrapText="1"/>
    </xf>
    <xf numFmtId="0" fontId="8" fillId="0" borderId="0" xfId="0" applyFont="1" applyAlignment="1">
      <alignment horizontal="center" vertical="center"/>
    </xf>
  </cellXfs>
  <cellStyles count="642">
    <cellStyle name="20% - Accent1" xfId="466" xr:uid="{00000000-0005-0000-0000-000000000000}"/>
    <cellStyle name="20% - Accent2" xfId="467" xr:uid="{00000000-0005-0000-0000-000001000000}"/>
    <cellStyle name="20% - Accent3" xfId="468" xr:uid="{00000000-0005-0000-0000-000002000000}"/>
    <cellStyle name="20% - Accent4" xfId="469" xr:uid="{00000000-0005-0000-0000-000003000000}"/>
    <cellStyle name="20% - Accent5" xfId="470" xr:uid="{00000000-0005-0000-0000-000004000000}"/>
    <cellStyle name="20% - Accent6" xfId="471" xr:uid="{00000000-0005-0000-0000-000005000000}"/>
    <cellStyle name="20% - Akzent1" xfId="472" xr:uid="{00000000-0005-0000-0000-000006000000}"/>
    <cellStyle name="20% - Akzent2" xfId="473" xr:uid="{00000000-0005-0000-0000-000007000000}"/>
    <cellStyle name="20% - Akzent3" xfId="474" xr:uid="{00000000-0005-0000-0000-000008000000}"/>
    <cellStyle name="20% - Akzent4" xfId="475" xr:uid="{00000000-0005-0000-0000-000009000000}"/>
    <cellStyle name="20% - Akzent5" xfId="476" xr:uid="{00000000-0005-0000-0000-00000A000000}"/>
    <cellStyle name="20% - Akzent6" xfId="477" xr:uid="{00000000-0005-0000-0000-00000B000000}"/>
    <cellStyle name="40% - Accent1" xfId="478" xr:uid="{00000000-0005-0000-0000-00000C000000}"/>
    <cellStyle name="40% - Accent2" xfId="479" xr:uid="{00000000-0005-0000-0000-00000D000000}"/>
    <cellStyle name="40% - Accent3" xfId="480" xr:uid="{00000000-0005-0000-0000-00000E000000}"/>
    <cellStyle name="40% - Accent4" xfId="481" xr:uid="{00000000-0005-0000-0000-00000F000000}"/>
    <cellStyle name="40% - Accent5" xfId="482" xr:uid="{00000000-0005-0000-0000-000010000000}"/>
    <cellStyle name="40% - Accent6" xfId="483" xr:uid="{00000000-0005-0000-0000-000011000000}"/>
    <cellStyle name="40% - Akzent1" xfId="484" xr:uid="{00000000-0005-0000-0000-000012000000}"/>
    <cellStyle name="40% - Akzent2" xfId="485" xr:uid="{00000000-0005-0000-0000-000013000000}"/>
    <cellStyle name="40% - Akzent3" xfId="486" xr:uid="{00000000-0005-0000-0000-000014000000}"/>
    <cellStyle name="40% - Akzent4" xfId="487" xr:uid="{00000000-0005-0000-0000-000015000000}"/>
    <cellStyle name="40% - Akzent5" xfId="488" xr:uid="{00000000-0005-0000-0000-000016000000}"/>
    <cellStyle name="40% - Akzent6" xfId="489" xr:uid="{00000000-0005-0000-0000-000017000000}"/>
    <cellStyle name="60% - Accent1" xfId="490" xr:uid="{00000000-0005-0000-0000-000018000000}"/>
    <cellStyle name="60% - Accent2" xfId="491" xr:uid="{00000000-0005-0000-0000-000019000000}"/>
    <cellStyle name="60% - Accent3" xfId="492" xr:uid="{00000000-0005-0000-0000-00001A000000}"/>
    <cellStyle name="60% - Accent4" xfId="493" xr:uid="{00000000-0005-0000-0000-00001B000000}"/>
    <cellStyle name="60% - Accent5" xfId="494" xr:uid="{00000000-0005-0000-0000-00001C000000}"/>
    <cellStyle name="60% - Accent6" xfId="495" xr:uid="{00000000-0005-0000-0000-00001D000000}"/>
    <cellStyle name="60% - Akzent1" xfId="496" xr:uid="{00000000-0005-0000-0000-00001E000000}"/>
    <cellStyle name="60% - Akzent2" xfId="497" xr:uid="{00000000-0005-0000-0000-00001F000000}"/>
    <cellStyle name="60% - Akzent3" xfId="498" xr:uid="{00000000-0005-0000-0000-000020000000}"/>
    <cellStyle name="60% - Akzent4" xfId="499" xr:uid="{00000000-0005-0000-0000-000021000000}"/>
    <cellStyle name="60% - Akzent5" xfId="500" xr:uid="{00000000-0005-0000-0000-000022000000}"/>
    <cellStyle name="60% - Akzent6" xfId="501" xr:uid="{00000000-0005-0000-0000-000023000000}"/>
    <cellStyle name="Accent1" xfId="502" xr:uid="{00000000-0005-0000-0000-000024000000}"/>
    <cellStyle name="Accent2" xfId="503" xr:uid="{00000000-0005-0000-0000-000025000000}"/>
    <cellStyle name="Accent3" xfId="504" xr:uid="{00000000-0005-0000-0000-000026000000}"/>
    <cellStyle name="Accent4" xfId="505" xr:uid="{00000000-0005-0000-0000-000027000000}"/>
    <cellStyle name="Accent5" xfId="506" xr:uid="{00000000-0005-0000-0000-000028000000}"/>
    <cellStyle name="Accent6" xfId="507" xr:uid="{00000000-0005-0000-0000-000029000000}"/>
    <cellStyle name="Ausgabe 2" xfId="516" xr:uid="{00000000-0005-0000-0000-00002A000000}"/>
    <cellStyle name="Ausgabe 2 2" xfId="536" xr:uid="{00000000-0005-0000-0000-00002B000000}"/>
    <cellStyle name="Ausgabe 2 2 2" xfId="559" xr:uid="{00000000-0005-0000-0000-00002C000000}"/>
    <cellStyle name="Ausgabe 2 2 2 2" xfId="604" xr:uid="{B285F2E2-3598-4948-9045-84F21FE8A998}"/>
    <cellStyle name="Ausgabe 2 2 2 3" xfId="634" xr:uid="{95DCB0ED-B500-4C6D-9202-6A1765EE6F4E}"/>
    <cellStyle name="Ausgabe 2 2 3" xfId="562" xr:uid="{00000000-0005-0000-0000-00002D000000}"/>
    <cellStyle name="Ausgabe 2 2 3 2" xfId="607" xr:uid="{FD4C99AE-949B-49DA-B64A-55EB5923E1A5}"/>
    <cellStyle name="Ausgabe 2 2 3 3" xfId="637" xr:uid="{376B12B6-6A4C-40A9-85D2-9EF1EA61DA1C}"/>
    <cellStyle name="Ausgabe 2 2 4" xfId="565" xr:uid="{00000000-0005-0000-0000-00002E000000}"/>
    <cellStyle name="Ausgabe 2 2 4 2" xfId="610" xr:uid="{8078794B-5CF4-40B9-9F34-C8FAFE0ACFD5}"/>
    <cellStyle name="Ausgabe 2 2 4 3" xfId="640" xr:uid="{6C37AE90-4659-4597-AAFE-FCBE23AAED44}"/>
    <cellStyle name="Ausgabe 2 2 5" xfId="584" xr:uid="{0CCB771E-06B7-4590-AABF-A9EF84CE4775}"/>
    <cellStyle name="Ausgabe 2 2 6" xfId="616" xr:uid="{4171C587-73D9-4658-9BC7-AADE137675B0}"/>
    <cellStyle name="Ausgabe 2 3" xfId="553" xr:uid="{00000000-0005-0000-0000-00002F000000}"/>
    <cellStyle name="Ausgabe 2 3 2" xfId="598" xr:uid="{D070705F-58B9-4B85-AA2A-529D8E1AE2E8}"/>
    <cellStyle name="Ausgabe 2 3 3" xfId="628" xr:uid="{BCC99296-4820-4024-9B83-AAF391D50498}"/>
    <cellStyle name="Ausgabe 2 4" xfId="577" xr:uid="{F8D21EBF-45B0-464A-81EB-B24D3FDB5EAA}"/>
    <cellStyle name="Ausgabe 2 5" xfId="568" xr:uid="{D79D06FF-D25E-4AA0-946D-EB7525E923E0}"/>
    <cellStyle name="Bad" xfId="517" xr:uid="{00000000-0005-0000-0000-000030000000}"/>
    <cellStyle name="Berechnung 2" xfId="508" xr:uid="{00000000-0005-0000-0000-000031000000}"/>
    <cellStyle name="Berechnung 2 2" xfId="532" xr:uid="{00000000-0005-0000-0000-000032000000}"/>
    <cellStyle name="Berechnung 2 2 2" xfId="555" xr:uid="{00000000-0005-0000-0000-000033000000}"/>
    <cellStyle name="Berechnung 2 2 2 2" xfId="600" xr:uid="{8CCD4291-E7DE-4DF6-B8E9-CEAD289026B2}"/>
    <cellStyle name="Berechnung 2 2 2 3" xfId="630" xr:uid="{7CF7576A-3F8A-4DFE-BAC1-69BB79397F0C}"/>
    <cellStyle name="Berechnung 2 2 3" xfId="546" xr:uid="{00000000-0005-0000-0000-000034000000}"/>
    <cellStyle name="Berechnung 2 2 3 2" xfId="591" xr:uid="{AC25121A-DEE7-4EA8-AE96-72731ED5FE4F}"/>
    <cellStyle name="Berechnung 2 2 3 3" xfId="621" xr:uid="{CE27FE1C-4B0D-40B9-BF7D-963C0CCECCDE}"/>
    <cellStyle name="Berechnung 2 2 4" xfId="551" xr:uid="{00000000-0005-0000-0000-000035000000}"/>
    <cellStyle name="Berechnung 2 2 4 2" xfId="596" xr:uid="{AD288976-EB2C-4D11-8BAD-7950E7561846}"/>
    <cellStyle name="Berechnung 2 2 4 3" xfId="626" xr:uid="{179C4EEA-70C8-4064-ACE2-EA82FD1367E1}"/>
    <cellStyle name="Berechnung 2 2 5" xfId="580" xr:uid="{D80BCA30-CE4F-4EF2-9B55-7B187A9C991B}"/>
    <cellStyle name="Berechnung 2 2 6" xfId="612" xr:uid="{87A55F66-0AD7-4E48-8134-B1E7BB716BD1}"/>
    <cellStyle name="Berechnung 2 3" xfId="549" xr:uid="{00000000-0005-0000-0000-000036000000}"/>
    <cellStyle name="Berechnung 2 3 2" xfId="594" xr:uid="{E0EB8809-E316-4BD9-A9A2-F2FA0FCFF942}"/>
    <cellStyle name="Berechnung 2 3 3" xfId="624" xr:uid="{248F40EB-A5C5-4B82-87E9-77387A24872D}"/>
    <cellStyle name="Berechnung 2 4" xfId="573" xr:uid="{F7118CBF-F961-4F59-90B6-F6EBC93DBE50}"/>
    <cellStyle name="Berechnung 2 5" xfId="572" xr:uid="{1D3004BF-8717-4BCC-8F04-F6C1FE1EDF1F}"/>
    <cellStyle name="Besuchter Hyperlink" xfId="166" builtinId="9" hidden="1"/>
    <cellStyle name="Besuchter Hyperlink" xfId="170" builtinId="9" hidden="1"/>
    <cellStyle name="Besuchter Hyperlink" xfId="174" builtinId="9" hidden="1"/>
    <cellStyle name="Besuchter Hyperlink" xfId="178" builtinId="9" hidden="1"/>
    <cellStyle name="Besuchter Hyperlink" xfId="182" builtinId="9" hidden="1"/>
    <cellStyle name="Besuchter Hyperlink" xfId="186" builtinId="9" hidden="1"/>
    <cellStyle name="Besuchter Hyperlink" xfId="190" builtinId="9" hidden="1"/>
    <cellStyle name="Besuchter Hyperlink" xfId="194" builtinId="9" hidden="1"/>
    <cellStyle name="Besuchter Hyperlink" xfId="198" builtinId="9" hidden="1"/>
    <cellStyle name="Besuchter Hyperlink" xfId="202" builtinId="9" hidden="1"/>
    <cellStyle name="Besuchter Hyperlink" xfId="206" builtinId="9" hidden="1"/>
    <cellStyle name="Besuchter Hyperlink" xfId="210" builtinId="9" hidden="1"/>
    <cellStyle name="Besuchter Hyperlink" xfId="214" builtinId="9" hidden="1"/>
    <cellStyle name="Besuchter Hyperlink" xfId="218" builtinId="9" hidden="1"/>
    <cellStyle name="Besuchter Hyperlink" xfId="222" builtinId="9" hidden="1"/>
    <cellStyle name="Besuchter Hyperlink" xfId="226" builtinId="9" hidden="1"/>
    <cellStyle name="Besuchter Hyperlink" xfId="230" builtinId="9" hidden="1"/>
    <cellStyle name="Besuchter Hyperlink" xfId="234" builtinId="9" hidden="1"/>
    <cellStyle name="Besuchter Hyperlink" xfId="238" builtinId="9" hidden="1"/>
    <cellStyle name="Besuchter Hyperlink" xfId="242" builtinId="9" hidden="1"/>
    <cellStyle name="Besuchter Hyperlink" xfId="246" builtinId="9" hidden="1"/>
    <cellStyle name="Besuchter Hyperlink" xfId="250" builtinId="9" hidden="1"/>
    <cellStyle name="Besuchter Hyperlink" xfId="254" builtinId="9" hidden="1"/>
    <cellStyle name="Besuchter Hyperlink" xfId="258" builtinId="9" hidden="1"/>
    <cellStyle name="Besuchter Hyperlink" xfId="262" builtinId="9" hidden="1"/>
    <cellStyle name="Besuchter Hyperlink" xfId="266" builtinId="9" hidden="1"/>
    <cellStyle name="Besuchter Hyperlink" xfId="270" builtinId="9" hidden="1"/>
    <cellStyle name="Besuchter Hyperlink" xfId="274" builtinId="9" hidden="1"/>
    <cellStyle name="Besuchter Hyperlink" xfId="278" builtinId="9" hidden="1"/>
    <cellStyle name="Besuchter Hyperlink" xfId="282" builtinId="9" hidden="1"/>
    <cellStyle name="Besuchter Hyperlink" xfId="286" builtinId="9" hidden="1"/>
    <cellStyle name="Besuchter Hyperlink" xfId="290" builtinId="9" hidden="1"/>
    <cellStyle name="Besuchter Hyperlink" xfId="294" builtinId="9" hidden="1"/>
    <cellStyle name="Besuchter Hyperlink" xfId="298" builtinId="9" hidden="1"/>
    <cellStyle name="Besuchter Hyperlink" xfId="302" builtinId="9" hidden="1"/>
    <cellStyle name="Besuchter Hyperlink" xfId="306" builtinId="9" hidden="1"/>
    <cellStyle name="Besuchter Hyperlink" xfId="310" builtinId="9" hidden="1"/>
    <cellStyle name="Besuchter Hyperlink" xfId="314" builtinId="9" hidden="1"/>
    <cellStyle name="Besuchter Hyperlink" xfId="318" builtinId="9" hidden="1"/>
    <cellStyle name="Besuchter Hyperlink" xfId="322" builtinId="9" hidden="1"/>
    <cellStyle name="Besuchter Hyperlink" xfId="326" builtinId="9" hidden="1"/>
    <cellStyle name="Besuchter Hyperlink" xfId="330" builtinId="9" hidden="1"/>
    <cellStyle name="Besuchter Hyperlink" xfId="334" builtinId="9" hidden="1"/>
    <cellStyle name="Besuchter Hyperlink" xfId="338" builtinId="9" hidden="1"/>
    <cellStyle name="Besuchter Hyperlink" xfId="342" builtinId="9" hidden="1"/>
    <cellStyle name="Besuchter Hyperlink" xfId="346" builtinId="9" hidden="1"/>
    <cellStyle name="Besuchter Hyperlink" xfId="350" builtinId="9" hidden="1"/>
    <cellStyle name="Besuchter Hyperlink" xfId="354" builtinId="9" hidden="1"/>
    <cellStyle name="Besuchter Hyperlink" xfId="358" builtinId="9" hidden="1"/>
    <cellStyle name="Besuchter Hyperlink" xfId="362" builtinId="9" hidden="1"/>
    <cellStyle name="Besuchter Hyperlink" xfId="366" builtinId="9" hidden="1"/>
    <cellStyle name="Besuchter Hyperlink" xfId="370" builtinId="9" hidden="1"/>
    <cellStyle name="Besuchter Hyperlink" xfId="374" builtinId="9" hidden="1"/>
    <cellStyle name="Besuchter Hyperlink" xfId="378" builtinId="9" hidden="1"/>
    <cellStyle name="Besuchter Hyperlink" xfId="382" builtinId="9" hidden="1"/>
    <cellStyle name="Besuchter Hyperlink" xfId="386" builtinId="9" hidden="1"/>
    <cellStyle name="Besuchter Hyperlink" xfId="390" builtinId="9" hidden="1"/>
    <cellStyle name="Besuchter Hyperlink" xfId="394" builtinId="9" hidden="1"/>
    <cellStyle name="Besuchter Hyperlink" xfId="398" builtinId="9" hidden="1"/>
    <cellStyle name="Besuchter Hyperlink" xfId="402" builtinId="9" hidden="1"/>
    <cellStyle name="Besuchter Hyperlink" xfId="406" builtinId="9" hidden="1"/>
    <cellStyle name="Besuchter Hyperlink" xfId="410" builtinId="9" hidden="1"/>
    <cellStyle name="Besuchter Hyperlink" xfId="414" builtinId="9" hidden="1"/>
    <cellStyle name="Besuchter Hyperlink" xfId="418" builtinId="9" hidden="1"/>
    <cellStyle name="Besuchter Hyperlink" xfId="422" builtinId="9" hidden="1"/>
    <cellStyle name="Besuchter Hyperlink" xfId="426" builtinId="9" hidden="1"/>
    <cellStyle name="Besuchter Hyperlink" xfId="430" builtinId="9" hidden="1"/>
    <cellStyle name="Besuchter Hyperlink" xfId="434" builtinId="9" hidden="1"/>
    <cellStyle name="Besuchter Hyperlink" xfId="438" builtinId="9" hidden="1"/>
    <cellStyle name="Besuchter Hyperlink" xfId="442" builtinId="9" hidden="1"/>
    <cellStyle name="Besuchter Hyperlink" xfId="446" builtinId="9" hidden="1"/>
    <cellStyle name="Besuchter Hyperlink" xfId="450" builtinId="9" hidden="1"/>
    <cellStyle name="Besuchter Hyperlink" xfId="454" builtinId="9" hidden="1"/>
    <cellStyle name="Besuchter Hyperlink" xfId="458" builtinId="9" hidden="1"/>
    <cellStyle name="Besuchter Hyperlink" xfId="462" builtinId="9" hidden="1"/>
    <cellStyle name="Besuchter Hyperlink" xfId="464" builtinId="9" hidden="1"/>
    <cellStyle name="Besuchter Hyperlink" xfId="460" builtinId="9" hidden="1"/>
    <cellStyle name="Besuchter Hyperlink" xfId="456" builtinId="9" hidden="1"/>
    <cellStyle name="Besuchter Hyperlink" xfId="452" builtinId="9" hidden="1"/>
    <cellStyle name="Besuchter Hyperlink" xfId="448" builtinId="9" hidden="1"/>
    <cellStyle name="Besuchter Hyperlink" xfId="444" builtinId="9" hidden="1"/>
    <cellStyle name="Besuchter Hyperlink" xfId="440" builtinId="9" hidden="1"/>
    <cellStyle name="Besuchter Hyperlink" xfId="436" builtinId="9" hidden="1"/>
    <cellStyle name="Besuchter Hyperlink" xfId="432" builtinId="9" hidden="1"/>
    <cellStyle name="Besuchter Hyperlink" xfId="428" builtinId="9" hidden="1"/>
    <cellStyle name="Besuchter Hyperlink" xfId="424" builtinId="9" hidden="1"/>
    <cellStyle name="Besuchter Hyperlink" xfId="420" builtinId="9" hidden="1"/>
    <cellStyle name="Besuchter Hyperlink" xfId="416" builtinId="9" hidden="1"/>
    <cellStyle name="Besuchter Hyperlink" xfId="412" builtinId="9" hidden="1"/>
    <cellStyle name="Besuchter Hyperlink" xfId="408" builtinId="9" hidden="1"/>
    <cellStyle name="Besuchter Hyperlink" xfId="404" builtinId="9" hidden="1"/>
    <cellStyle name="Besuchter Hyperlink" xfId="400" builtinId="9" hidden="1"/>
    <cellStyle name="Besuchter Hyperlink" xfId="396" builtinId="9" hidden="1"/>
    <cellStyle name="Besuchter Hyperlink" xfId="392" builtinId="9" hidden="1"/>
    <cellStyle name="Besuchter Hyperlink" xfId="388" builtinId="9" hidden="1"/>
    <cellStyle name="Besuchter Hyperlink" xfId="384" builtinId="9" hidden="1"/>
    <cellStyle name="Besuchter Hyperlink" xfId="380" builtinId="9" hidden="1"/>
    <cellStyle name="Besuchter Hyperlink" xfId="376" builtinId="9" hidden="1"/>
    <cellStyle name="Besuchter Hyperlink" xfId="372" builtinId="9" hidden="1"/>
    <cellStyle name="Besuchter Hyperlink" xfId="368" builtinId="9" hidden="1"/>
    <cellStyle name="Besuchter Hyperlink" xfId="364" builtinId="9" hidden="1"/>
    <cellStyle name="Besuchter Hyperlink" xfId="360" builtinId="9" hidden="1"/>
    <cellStyle name="Besuchter Hyperlink" xfId="356" builtinId="9" hidden="1"/>
    <cellStyle name="Besuchter Hyperlink" xfId="352" builtinId="9" hidden="1"/>
    <cellStyle name="Besuchter Hyperlink" xfId="348" builtinId="9" hidden="1"/>
    <cellStyle name="Besuchter Hyperlink" xfId="344" builtinId="9" hidden="1"/>
    <cellStyle name="Besuchter Hyperlink" xfId="340" builtinId="9" hidden="1"/>
    <cellStyle name="Besuchter Hyperlink" xfId="336" builtinId="9" hidden="1"/>
    <cellStyle name="Besuchter Hyperlink" xfId="332" builtinId="9" hidden="1"/>
    <cellStyle name="Besuchter Hyperlink" xfId="328" builtinId="9" hidden="1"/>
    <cellStyle name="Besuchter Hyperlink" xfId="324" builtinId="9" hidden="1"/>
    <cellStyle name="Besuchter Hyperlink" xfId="320" builtinId="9" hidden="1"/>
    <cellStyle name="Besuchter Hyperlink" xfId="316" builtinId="9" hidden="1"/>
    <cellStyle name="Besuchter Hyperlink" xfId="312" builtinId="9" hidden="1"/>
    <cellStyle name="Besuchter Hyperlink" xfId="308" builtinId="9" hidden="1"/>
    <cellStyle name="Besuchter Hyperlink" xfId="304" builtinId="9" hidden="1"/>
    <cellStyle name="Besuchter Hyperlink" xfId="300" builtinId="9" hidden="1"/>
    <cellStyle name="Besuchter Hyperlink" xfId="296" builtinId="9" hidden="1"/>
    <cellStyle name="Besuchter Hyperlink" xfId="292" builtinId="9" hidden="1"/>
    <cellStyle name="Besuchter Hyperlink" xfId="288" builtinId="9" hidden="1"/>
    <cellStyle name="Besuchter Hyperlink" xfId="284" builtinId="9" hidden="1"/>
    <cellStyle name="Besuchter Hyperlink" xfId="280" builtinId="9" hidden="1"/>
    <cellStyle name="Besuchter Hyperlink" xfId="276" builtinId="9" hidden="1"/>
    <cellStyle name="Besuchter Hyperlink" xfId="272" builtinId="9" hidden="1"/>
    <cellStyle name="Besuchter Hyperlink" xfId="268" builtinId="9" hidden="1"/>
    <cellStyle name="Besuchter Hyperlink" xfId="264" builtinId="9" hidden="1"/>
    <cellStyle name="Besuchter Hyperlink" xfId="260" builtinId="9" hidden="1"/>
    <cellStyle name="Besuchter Hyperlink" xfId="256" builtinId="9" hidden="1"/>
    <cellStyle name="Besuchter Hyperlink" xfId="252" builtinId="9" hidden="1"/>
    <cellStyle name="Besuchter Hyperlink" xfId="248" builtinId="9" hidden="1"/>
    <cellStyle name="Besuchter Hyperlink" xfId="244" builtinId="9" hidden="1"/>
    <cellStyle name="Besuchter Hyperlink" xfId="240" builtinId="9" hidden="1"/>
    <cellStyle name="Besuchter Hyperlink" xfId="236" builtinId="9" hidden="1"/>
    <cellStyle name="Besuchter Hyperlink" xfId="232" builtinId="9" hidden="1"/>
    <cellStyle name="Besuchter Hyperlink" xfId="228" builtinId="9" hidden="1"/>
    <cellStyle name="Besuchter Hyperlink" xfId="224" builtinId="9" hidden="1"/>
    <cellStyle name="Besuchter Hyperlink" xfId="220" builtinId="9" hidden="1"/>
    <cellStyle name="Besuchter Hyperlink" xfId="216" builtinId="9" hidden="1"/>
    <cellStyle name="Besuchter Hyperlink" xfId="212" builtinId="9" hidden="1"/>
    <cellStyle name="Besuchter Hyperlink" xfId="208" builtinId="9" hidden="1"/>
    <cellStyle name="Besuchter Hyperlink" xfId="204" builtinId="9" hidden="1"/>
    <cellStyle name="Besuchter Hyperlink" xfId="200" builtinId="9" hidden="1"/>
    <cellStyle name="Besuchter Hyperlink" xfId="196" builtinId="9" hidden="1"/>
    <cellStyle name="Besuchter Hyperlink" xfId="192" builtinId="9" hidden="1"/>
    <cellStyle name="Besuchter Hyperlink" xfId="188" builtinId="9" hidden="1"/>
    <cellStyle name="Besuchter Hyperlink" xfId="184" builtinId="9" hidden="1"/>
    <cellStyle name="Besuchter Hyperlink" xfId="180" builtinId="9" hidden="1"/>
    <cellStyle name="Besuchter Hyperlink" xfId="176" builtinId="9" hidden="1"/>
    <cellStyle name="Besuchter Hyperlink" xfId="172" builtinId="9" hidden="1"/>
    <cellStyle name="Besuchter Hyperlink" xfId="168" builtinId="9" hidden="1"/>
    <cellStyle name="Besuchter Hyperlink" xfId="164" builtinId="9" hidden="1"/>
    <cellStyle name="Besuchter Hyperlink" xfId="56" builtinId="9" hidden="1"/>
    <cellStyle name="Besuchter Hyperlink" xfId="58" builtinId="9" hidden="1"/>
    <cellStyle name="Besuchter Hyperlink" xfId="62" builtinId="9" hidden="1"/>
    <cellStyle name="Besuchter Hyperlink" xfId="64" builtinId="9" hidden="1"/>
    <cellStyle name="Besuchter Hyperlink" xfId="66" builtinId="9" hidden="1"/>
    <cellStyle name="Besuchter Hyperlink" xfId="70" builtinId="9" hidden="1"/>
    <cellStyle name="Besuchter Hyperlink" xfId="72" builtinId="9" hidden="1"/>
    <cellStyle name="Besuchter Hyperlink" xfId="74" builtinId="9" hidden="1"/>
    <cellStyle name="Besuchter Hyperlink" xfId="78" builtinId="9" hidden="1"/>
    <cellStyle name="Besuchter Hyperlink" xfId="80" builtinId="9" hidden="1"/>
    <cellStyle name="Besuchter Hyperlink" xfId="82" builtinId="9" hidden="1"/>
    <cellStyle name="Besuchter Hyperlink" xfId="86" builtinId="9" hidden="1"/>
    <cellStyle name="Besuchter Hyperlink" xfId="88" builtinId="9" hidden="1"/>
    <cellStyle name="Besuchter Hyperlink" xfId="90" builtinId="9" hidden="1"/>
    <cellStyle name="Besuchter Hyperlink" xfId="94" builtinId="9" hidden="1"/>
    <cellStyle name="Besuchter Hyperlink" xfId="96" builtinId="9" hidden="1"/>
    <cellStyle name="Besuchter Hyperlink" xfId="98" builtinId="9" hidden="1"/>
    <cellStyle name="Besuchter Hyperlink" xfId="102" builtinId="9" hidden="1"/>
    <cellStyle name="Besuchter Hyperlink" xfId="104" builtinId="9" hidden="1"/>
    <cellStyle name="Besuchter Hyperlink" xfId="106" builtinId="9" hidden="1"/>
    <cellStyle name="Besuchter Hyperlink" xfId="110" builtinId="9" hidden="1"/>
    <cellStyle name="Besuchter Hyperlink" xfId="112" builtinId="9" hidden="1"/>
    <cellStyle name="Besuchter Hyperlink" xfId="114" builtinId="9" hidden="1"/>
    <cellStyle name="Besuchter Hyperlink" xfId="118" builtinId="9" hidden="1"/>
    <cellStyle name="Besuchter Hyperlink" xfId="120" builtinId="9" hidden="1"/>
    <cellStyle name="Besuchter Hyperlink" xfId="122" builtinId="9" hidden="1"/>
    <cellStyle name="Besuchter Hyperlink" xfId="126" builtinId="9" hidden="1"/>
    <cellStyle name="Besuchter Hyperlink" xfId="128" builtinId="9" hidden="1"/>
    <cellStyle name="Besuchter Hyperlink" xfId="130" builtinId="9" hidden="1"/>
    <cellStyle name="Besuchter Hyperlink" xfId="134" builtinId="9" hidden="1"/>
    <cellStyle name="Besuchter Hyperlink" xfId="136" builtinId="9" hidden="1"/>
    <cellStyle name="Besuchter Hyperlink" xfId="138" builtinId="9" hidden="1"/>
    <cellStyle name="Besuchter Hyperlink" xfId="142" builtinId="9" hidden="1"/>
    <cellStyle name="Besuchter Hyperlink" xfId="144" builtinId="9" hidden="1"/>
    <cellStyle name="Besuchter Hyperlink" xfId="146" builtinId="9" hidden="1"/>
    <cellStyle name="Besuchter Hyperlink" xfId="150" builtinId="9" hidden="1"/>
    <cellStyle name="Besuchter Hyperlink" xfId="152" builtinId="9" hidden="1"/>
    <cellStyle name="Besuchter Hyperlink" xfId="154" builtinId="9" hidden="1"/>
    <cellStyle name="Besuchter Hyperlink" xfId="158" builtinId="9" hidden="1"/>
    <cellStyle name="Besuchter Hyperlink" xfId="160" builtinId="9" hidden="1"/>
    <cellStyle name="Besuchter Hyperlink" xfId="162" builtinId="9" hidden="1"/>
    <cellStyle name="Besuchter Hyperlink" xfId="156" builtinId="9" hidden="1"/>
    <cellStyle name="Besuchter Hyperlink" xfId="148" builtinId="9" hidden="1"/>
    <cellStyle name="Besuchter Hyperlink" xfId="140" builtinId="9" hidden="1"/>
    <cellStyle name="Besuchter Hyperlink" xfId="132" builtinId="9" hidden="1"/>
    <cellStyle name="Besuchter Hyperlink" xfId="124" builtinId="9" hidden="1"/>
    <cellStyle name="Besuchter Hyperlink" xfId="116" builtinId="9" hidden="1"/>
    <cellStyle name="Besuchter Hyperlink" xfId="108" builtinId="9" hidden="1"/>
    <cellStyle name="Besuchter Hyperlink" xfId="100" builtinId="9" hidden="1"/>
    <cellStyle name="Besuchter Hyperlink" xfId="92" builtinId="9" hidden="1"/>
    <cellStyle name="Besuchter Hyperlink" xfId="84" builtinId="9" hidden="1"/>
    <cellStyle name="Besuchter Hyperlink" xfId="76" builtinId="9" hidden="1"/>
    <cellStyle name="Besuchter Hyperlink" xfId="68" builtinId="9" hidden="1"/>
    <cellStyle name="Besuchter Hyperlink" xfId="60" builtinId="9" hidden="1"/>
    <cellStyle name="Besuchter Hyperlink" xfId="24" builtinId="9" hidden="1"/>
    <cellStyle name="Besuchter Hyperlink" xfId="26" builtinId="9" hidden="1"/>
    <cellStyle name="Besuchter Hyperlink" xfId="30" builtinId="9" hidden="1"/>
    <cellStyle name="Besuchter Hyperlink" xfId="32" builtinId="9" hidden="1"/>
    <cellStyle name="Besuchter Hyperlink" xfId="34" builtinId="9" hidden="1"/>
    <cellStyle name="Besuchter Hyperlink" xfId="36" builtinId="9" hidden="1"/>
    <cellStyle name="Besuchter Hyperlink" xfId="38" builtinId="9" hidden="1"/>
    <cellStyle name="Besuchter Hyperlink" xfId="40" builtinId="9" hidden="1"/>
    <cellStyle name="Besuchter Hyperlink" xfId="42" builtinId="9" hidden="1"/>
    <cellStyle name="Besuchter Hyperlink" xfId="46" builtinId="9" hidden="1"/>
    <cellStyle name="Besuchter Hyperlink" xfId="48" builtinId="9" hidden="1"/>
    <cellStyle name="Besuchter Hyperlink" xfId="50" builtinId="9" hidden="1"/>
    <cellStyle name="Besuchter Hyperlink" xfId="52" builtinId="9" hidden="1"/>
    <cellStyle name="Besuchter Hyperlink" xfId="54" builtinId="9" hidden="1"/>
    <cellStyle name="Besuchter Hyperlink" xfId="44" builtinId="9" hidden="1"/>
    <cellStyle name="Besuchter Hyperlink" xfId="28"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20" builtinId="9" hidden="1"/>
    <cellStyle name="Besuchter Hyperlink" xfId="22" builtinId="9" hidden="1"/>
    <cellStyle name="Besuchter Hyperlink" xfId="6" builtinId="9" hidden="1"/>
    <cellStyle name="Besuchter Hyperlink" xfId="8" builtinId="9" hidden="1"/>
    <cellStyle name="Besuchter Hyperlink" xfId="10" builtinId="9" hidden="1"/>
    <cellStyle name="Besuchter Hyperlink" xfId="4" builtinId="9" hidden="1"/>
    <cellStyle name="Besuchter Hyperlink" xfId="2" builtinId="9" hidden="1"/>
    <cellStyle name="Check Cell" xfId="528" xr:uid="{00000000-0005-0000-0000-00001F010000}"/>
    <cellStyle name="Eingabe 2" xfId="513" xr:uid="{00000000-0005-0000-0000-000020010000}"/>
    <cellStyle name="Eingabe 2 2" xfId="534" xr:uid="{00000000-0005-0000-0000-000021010000}"/>
    <cellStyle name="Eingabe 2 2 2" xfId="557" xr:uid="{00000000-0005-0000-0000-000022010000}"/>
    <cellStyle name="Eingabe 2 2 2 2" xfId="602" xr:uid="{53E97835-4E37-4481-AFBF-94239D93D8F0}"/>
    <cellStyle name="Eingabe 2 2 2 3" xfId="632" xr:uid="{2CEA998A-FAFD-4141-8891-C09802CD256C}"/>
    <cellStyle name="Eingabe 2 2 3" xfId="544" xr:uid="{00000000-0005-0000-0000-000023010000}"/>
    <cellStyle name="Eingabe 2 2 3 2" xfId="589" xr:uid="{FCC7E509-CC38-4363-AD37-27A5BB9D2F34}"/>
    <cellStyle name="Eingabe 2 2 3 3" xfId="619" xr:uid="{3D69C7DE-E6CC-4359-8122-51889BADACB4}"/>
    <cellStyle name="Eingabe 2 2 4" xfId="552" xr:uid="{00000000-0005-0000-0000-000024010000}"/>
    <cellStyle name="Eingabe 2 2 4 2" xfId="597" xr:uid="{28F34710-2A9A-4655-B8A1-FD990E5D3696}"/>
    <cellStyle name="Eingabe 2 2 4 3" xfId="627" xr:uid="{E636E599-E980-4252-AC04-F2C39C44E76C}"/>
    <cellStyle name="Eingabe 2 2 5" xfId="582" xr:uid="{59E5FC1F-0B00-44A5-B606-E817DE2D85A0}"/>
    <cellStyle name="Eingabe 2 2 6" xfId="614" xr:uid="{81396A4D-6A40-46E4-9D60-3863BDD1D9F1}"/>
    <cellStyle name="Eingabe 2 3" xfId="547" xr:uid="{00000000-0005-0000-0000-000025010000}"/>
    <cellStyle name="Eingabe 2 3 2" xfId="592" xr:uid="{F99FEC29-2294-452F-A176-4DE9B2EA3CEF}"/>
    <cellStyle name="Eingabe 2 3 3" xfId="622" xr:uid="{EDD9285D-DC0A-4B36-AB16-4FB052A04D2C}"/>
    <cellStyle name="Eingabe 2 4" xfId="575" xr:uid="{6B0061D9-A190-41CC-B9B8-940B18AD9F46}"/>
    <cellStyle name="Eingabe 2 5" xfId="570" xr:uid="{4F77302C-86EF-4FAC-8FD5-DB81141A94D4}"/>
    <cellStyle name="Ergebnis 1" xfId="509" xr:uid="{00000000-0005-0000-0000-000026010000}"/>
    <cellStyle name="Ergebnis 1 2" xfId="533" xr:uid="{00000000-0005-0000-0000-000027010000}"/>
    <cellStyle name="Ergebnis 1 2 2" xfId="556" xr:uid="{00000000-0005-0000-0000-000028010000}"/>
    <cellStyle name="Ergebnis 1 2 2 2" xfId="601" xr:uid="{23A3EB80-AD87-4BA4-94BA-2D229B98CD40}"/>
    <cellStyle name="Ergebnis 1 2 2 3" xfId="631" xr:uid="{F5FA9935-24FE-4732-92DB-357B05523F12}"/>
    <cellStyle name="Ergebnis 1 2 3" xfId="545" xr:uid="{00000000-0005-0000-0000-000029010000}"/>
    <cellStyle name="Ergebnis 1 2 3 2" xfId="590" xr:uid="{5281EEB5-8F55-4A1A-8C1C-D92558714974}"/>
    <cellStyle name="Ergebnis 1 2 3 3" xfId="620" xr:uid="{D888EDDA-A0D3-420D-9619-A481AFB397A3}"/>
    <cellStyle name="Ergebnis 1 2 4" xfId="554" xr:uid="{00000000-0005-0000-0000-00002A010000}"/>
    <cellStyle name="Ergebnis 1 2 4 2" xfId="599" xr:uid="{31A88E9C-B9F0-441E-A761-467AD152DBC7}"/>
    <cellStyle name="Ergebnis 1 2 4 3" xfId="629" xr:uid="{5DA8EEB9-FB79-421C-BDD2-37C1ADFC61B1}"/>
    <cellStyle name="Ergebnis 1 2 5" xfId="581" xr:uid="{6FA7861C-C573-4CAC-A49F-FAC25FA3C7F1}"/>
    <cellStyle name="Ergebnis 1 2 6" xfId="613" xr:uid="{A2C67BF7-82AB-41DE-A87D-D42C1A1D3065}"/>
    <cellStyle name="Ergebnis 1 3" xfId="550" xr:uid="{00000000-0005-0000-0000-00002B010000}"/>
    <cellStyle name="Ergebnis 1 3 2" xfId="595" xr:uid="{845EBB0E-7138-4736-A514-198BD261045E}"/>
    <cellStyle name="Ergebnis 1 3 3" xfId="625" xr:uid="{6BB10CEF-222A-4749-8340-399FA9AC85A9}"/>
    <cellStyle name="Ergebnis 1 4" xfId="574" xr:uid="{F074E093-4AD1-4D8F-ADDA-4F0F171E22AF}"/>
    <cellStyle name="Ergebnis 1 5" xfId="571" xr:uid="{1F9D74CC-A284-4244-8B7A-A079A37FC73D}"/>
    <cellStyle name="Erklärender Text 2" xfId="510" xr:uid="{00000000-0005-0000-0000-00002C010000}"/>
    <cellStyle name="Good" xfId="511" xr:uid="{00000000-0005-0000-0000-00002D010000}"/>
    <cellStyle name="Heading 1" xfId="521" xr:uid="{00000000-0005-0000-0000-00002E010000}"/>
    <cellStyle name="Heading 2" xfId="522" xr:uid="{00000000-0005-0000-0000-00002F010000}"/>
    <cellStyle name="Heading 3" xfId="523" xr:uid="{00000000-0005-0000-0000-000030010000}"/>
    <cellStyle name="Heading 4" xfId="524" xr:uid="{00000000-0005-0000-0000-000031010000}"/>
    <cellStyle name="Hyperlink 2" xfId="512" xr:uid="{00000000-0005-0000-0000-000032010000}"/>
    <cellStyle name="Komma 2" xfId="538" xr:uid="{00000000-0005-0000-0000-000033010000}"/>
    <cellStyle name="Komma 2 2" xfId="542" xr:uid="{00000000-0005-0000-0000-000034010000}"/>
    <cellStyle name="Komma 2 2 2" xfId="587" xr:uid="{651A5F1C-E858-430E-8A9F-1325EDC1686F}"/>
    <cellStyle name="Link" xfId="229" builtinId="8" hidden="1"/>
    <cellStyle name="Link" xfId="233" builtinId="8" hidden="1"/>
    <cellStyle name="Link" xfId="235" builtinId="8" hidden="1"/>
    <cellStyle name="Link" xfId="237" builtinId="8" hidden="1"/>
    <cellStyle name="Link" xfId="241" builtinId="8" hidden="1"/>
    <cellStyle name="Link" xfId="243" builtinId="8" hidden="1"/>
    <cellStyle name="Link" xfId="245" builtinId="8" hidden="1"/>
    <cellStyle name="Link" xfId="249" builtinId="8" hidden="1"/>
    <cellStyle name="Link" xfId="251" builtinId="8" hidden="1"/>
    <cellStyle name="Link" xfId="253" builtinId="8" hidden="1"/>
    <cellStyle name="Link" xfId="257" builtinId="8" hidden="1"/>
    <cellStyle name="Link" xfId="259" builtinId="8" hidden="1"/>
    <cellStyle name="Link" xfId="261" builtinId="8" hidden="1"/>
    <cellStyle name="Link" xfId="265" builtinId="8" hidden="1"/>
    <cellStyle name="Link" xfId="267" builtinId="8" hidden="1"/>
    <cellStyle name="Link" xfId="269" builtinId="8" hidden="1"/>
    <cellStyle name="Link" xfId="273" builtinId="8" hidden="1"/>
    <cellStyle name="Link" xfId="275" builtinId="8" hidden="1"/>
    <cellStyle name="Link" xfId="277" builtinId="8" hidden="1"/>
    <cellStyle name="Link" xfId="281" builtinId="8" hidden="1"/>
    <cellStyle name="Link" xfId="283" builtinId="8" hidden="1"/>
    <cellStyle name="Link" xfId="285" builtinId="8" hidden="1"/>
    <cellStyle name="Link" xfId="289" builtinId="8" hidden="1"/>
    <cellStyle name="Link" xfId="291" builtinId="8" hidden="1"/>
    <cellStyle name="Link" xfId="293" builtinId="8" hidden="1"/>
    <cellStyle name="Link" xfId="297" builtinId="8" hidden="1"/>
    <cellStyle name="Link" xfId="299" builtinId="8" hidden="1"/>
    <cellStyle name="Link" xfId="301" builtinId="8" hidden="1"/>
    <cellStyle name="Link" xfId="305" builtinId="8" hidden="1"/>
    <cellStyle name="Link" xfId="307" builtinId="8" hidden="1"/>
    <cellStyle name="Link" xfId="309" builtinId="8" hidden="1"/>
    <cellStyle name="Link" xfId="313" builtinId="8" hidden="1"/>
    <cellStyle name="Link" xfId="315" builtinId="8" hidden="1"/>
    <cellStyle name="Link" xfId="317" builtinId="8" hidden="1"/>
    <cellStyle name="Link" xfId="321" builtinId="8" hidden="1"/>
    <cellStyle name="Link" xfId="323" builtinId="8" hidden="1"/>
    <cellStyle name="Link" xfId="325" builtinId="8" hidden="1"/>
    <cellStyle name="Link" xfId="329" builtinId="8" hidden="1"/>
    <cellStyle name="Link" xfId="331" builtinId="8" hidden="1"/>
    <cellStyle name="Link" xfId="333" builtinId="8" hidden="1"/>
    <cellStyle name="Link" xfId="337" builtinId="8" hidden="1"/>
    <cellStyle name="Link" xfId="339" builtinId="8" hidden="1"/>
    <cellStyle name="Link" xfId="341" builtinId="8" hidden="1"/>
    <cellStyle name="Link" xfId="345" builtinId="8" hidden="1"/>
    <cellStyle name="Link" xfId="347" builtinId="8" hidden="1"/>
    <cellStyle name="Link" xfId="349" builtinId="8" hidden="1"/>
    <cellStyle name="Link" xfId="353" builtinId="8" hidden="1"/>
    <cellStyle name="Link" xfId="355" builtinId="8" hidden="1"/>
    <cellStyle name="Link" xfId="357" builtinId="8" hidden="1"/>
    <cellStyle name="Link" xfId="361" builtinId="8" hidden="1"/>
    <cellStyle name="Link" xfId="363" builtinId="8" hidden="1"/>
    <cellStyle name="Link" xfId="365" builtinId="8" hidden="1"/>
    <cellStyle name="Link" xfId="369" builtinId="8" hidden="1"/>
    <cellStyle name="Link" xfId="371" builtinId="8" hidden="1"/>
    <cellStyle name="Link" xfId="373" builtinId="8" hidden="1"/>
    <cellStyle name="Link" xfId="377" builtinId="8" hidden="1"/>
    <cellStyle name="Link" xfId="379" builtinId="8" hidden="1"/>
    <cellStyle name="Link" xfId="381" builtinId="8" hidden="1"/>
    <cellStyle name="Link" xfId="385" builtinId="8" hidden="1"/>
    <cellStyle name="Link" xfId="387" builtinId="8" hidden="1"/>
    <cellStyle name="Link" xfId="389" builtinId="8" hidden="1"/>
    <cellStyle name="Link" xfId="393" builtinId="8" hidden="1"/>
    <cellStyle name="Link" xfId="395" builtinId="8" hidden="1"/>
    <cellStyle name="Link" xfId="397" builtinId="8" hidden="1"/>
    <cellStyle name="Link" xfId="401" builtinId="8" hidden="1"/>
    <cellStyle name="Link" xfId="403" builtinId="8" hidden="1"/>
    <cellStyle name="Link" xfId="405" builtinId="8" hidden="1"/>
    <cellStyle name="Link" xfId="409" builtinId="8" hidden="1"/>
    <cellStyle name="Link" xfId="411" builtinId="8" hidden="1"/>
    <cellStyle name="Link" xfId="413" builtinId="8" hidden="1"/>
    <cellStyle name="Link" xfId="417" builtinId="8" hidden="1"/>
    <cellStyle name="Link" xfId="419" builtinId="8" hidden="1"/>
    <cellStyle name="Link" xfId="421" builtinId="8" hidden="1"/>
    <cellStyle name="Link" xfId="425" builtinId="8" hidden="1"/>
    <cellStyle name="Link" xfId="427" builtinId="8" hidden="1"/>
    <cellStyle name="Link" xfId="429" builtinId="8" hidden="1"/>
    <cellStyle name="Link" xfId="433" builtinId="8" hidden="1"/>
    <cellStyle name="Link" xfId="435" builtinId="8" hidden="1"/>
    <cellStyle name="Link" xfId="437" builtinId="8" hidden="1"/>
    <cellStyle name="Link" xfId="441" builtinId="8" hidden="1"/>
    <cellStyle name="Link" xfId="443" builtinId="8" hidden="1"/>
    <cellStyle name="Link" xfId="445" builtinId="8" hidden="1"/>
    <cellStyle name="Link" xfId="449" builtinId="8" hidden="1"/>
    <cellStyle name="Link" xfId="451" builtinId="8" hidden="1"/>
    <cellStyle name="Link" xfId="453" builtinId="8" hidden="1"/>
    <cellStyle name="Link" xfId="457" builtinId="8" hidden="1"/>
    <cellStyle name="Link" xfId="459" builtinId="8" hidden="1"/>
    <cellStyle name="Link" xfId="461" builtinId="8" hidden="1"/>
    <cellStyle name="Link" xfId="463" builtinId="8" hidden="1"/>
    <cellStyle name="Link" xfId="455" builtinId="8" hidden="1"/>
    <cellStyle name="Link" xfId="447" builtinId="8" hidden="1"/>
    <cellStyle name="Link" xfId="439" builtinId="8" hidden="1"/>
    <cellStyle name="Link" xfId="431" builtinId="8" hidden="1"/>
    <cellStyle name="Link" xfId="423" builtinId="8" hidden="1"/>
    <cellStyle name="Link" xfId="415" builtinId="8" hidden="1"/>
    <cellStyle name="Link" xfId="407" builtinId="8" hidden="1"/>
    <cellStyle name="Link" xfId="399" builtinId="8" hidden="1"/>
    <cellStyle name="Link" xfId="391" builtinId="8" hidden="1"/>
    <cellStyle name="Link" xfId="383" builtinId="8" hidden="1"/>
    <cellStyle name="Link" xfId="375" builtinId="8" hidden="1"/>
    <cellStyle name="Link" xfId="367" builtinId="8" hidden="1"/>
    <cellStyle name="Link" xfId="359" builtinId="8" hidden="1"/>
    <cellStyle name="Link" xfId="351" builtinId="8" hidden="1"/>
    <cellStyle name="Link" xfId="343" builtinId="8" hidden="1"/>
    <cellStyle name="Link" xfId="335" builtinId="8" hidden="1"/>
    <cellStyle name="Link" xfId="327" builtinId="8" hidden="1"/>
    <cellStyle name="Link" xfId="319" builtinId="8" hidden="1"/>
    <cellStyle name="Link" xfId="311" builtinId="8" hidden="1"/>
    <cellStyle name="Link" xfId="303" builtinId="8" hidden="1"/>
    <cellStyle name="Link" xfId="295" builtinId="8" hidden="1"/>
    <cellStyle name="Link" xfId="287" builtinId="8" hidden="1"/>
    <cellStyle name="Link" xfId="279" builtinId="8" hidden="1"/>
    <cellStyle name="Link" xfId="271" builtinId="8" hidden="1"/>
    <cellStyle name="Link" xfId="263" builtinId="8" hidden="1"/>
    <cellStyle name="Link" xfId="255" builtinId="8" hidden="1"/>
    <cellStyle name="Link" xfId="247" builtinId="8" hidden="1"/>
    <cellStyle name="Link" xfId="239" builtinId="8" hidden="1"/>
    <cellStyle name="Link" xfId="231"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5" builtinId="8" hidden="1"/>
    <cellStyle name="Link" xfId="227" builtinId="8" hidden="1"/>
    <cellStyle name="Link" xfId="223" builtinId="8" hidden="1"/>
    <cellStyle name="Link" xfId="207" builtinId="8" hidden="1"/>
    <cellStyle name="Link" xfId="191" builtinId="8" hidden="1"/>
    <cellStyle name="Link" xfId="175" builtinId="8" hidden="1"/>
    <cellStyle name="Link" xfId="159" builtinId="8" hidden="1"/>
    <cellStyle name="Link" xfId="143" builtinId="8" hidden="1"/>
    <cellStyle name="Link" xfId="127" builtinId="8" hidden="1"/>
    <cellStyle name="Link" xfId="111" builtinId="8" hidden="1"/>
    <cellStyle name="Link" xfId="45" builtinId="8" hidden="1"/>
    <cellStyle name="Link" xfId="49" builtinId="8" hidden="1"/>
    <cellStyle name="Link" xfId="51" builtinId="8" hidden="1"/>
    <cellStyle name="Link" xfId="53" builtinId="8" hidden="1"/>
    <cellStyle name="Link" xfId="55" builtinId="8" hidden="1"/>
    <cellStyle name="Link" xfId="57" builtinId="8" hidden="1"/>
    <cellStyle name="Link" xfId="59" builtinId="8" hidden="1"/>
    <cellStyle name="Link" xfId="61" builtinId="8" hidden="1"/>
    <cellStyle name="Link" xfId="63" builtinId="8" hidden="1"/>
    <cellStyle name="Link" xfId="65" builtinId="8" hidden="1"/>
    <cellStyle name="Link" xfId="67" builtinId="8" hidden="1"/>
    <cellStyle name="Link" xfId="69" builtinId="8" hidden="1"/>
    <cellStyle name="Link" xfId="71" builtinId="8" hidden="1"/>
    <cellStyle name="Link" xfId="73" builtinId="8" hidden="1"/>
    <cellStyle name="Link" xfId="75" builtinId="8" hidden="1"/>
    <cellStyle name="Link" xfId="77"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79" builtinId="8" hidden="1"/>
    <cellStyle name="Link" xfId="47"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5" builtinId="8" hidden="1"/>
    <cellStyle name="Link" xfId="37" builtinId="8" hidden="1"/>
    <cellStyle name="Link" xfId="39" builtinId="8" hidden="1"/>
    <cellStyle name="Link" xfId="41" builtinId="8" hidden="1"/>
    <cellStyle name="Link" xfId="43"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5" builtinId="8" hidden="1"/>
    <cellStyle name="Link" xfId="7" builtinId="8" hidden="1"/>
    <cellStyle name="Link" xfId="9" builtinId="8" hidden="1"/>
    <cellStyle name="Link" xfId="3" builtinId="8" hidden="1"/>
    <cellStyle name="Link" xfId="1" builtinId="8" hidden="1"/>
    <cellStyle name="Link 2" xfId="529" xr:uid="{00000000-0005-0000-0000-00001D020000}"/>
    <cellStyle name="Linked Cell" xfId="526" xr:uid="{00000000-0005-0000-0000-00001E020000}"/>
    <cellStyle name="Neutral 2" xfId="514" xr:uid="{00000000-0005-0000-0000-00001F020000}"/>
    <cellStyle name="Normal 2" xfId="539" xr:uid="{00000000-0005-0000-0000-000020020000}"/>
    <cellStyle name="Normal 3" xfId="531" xr:uid="{00000000-0005-0000-0000-000021020000}"/>
    <cellStyle name="Normal 3 2" xfId="541" xr:uid="{00000000-0005-0000-0000-000022020000}"/>
    <cellStyle name="Normal 3 2 2" xfId="586" xr:uid="{0B1FF2BC-BCC4-4515-B499-4ADAC7E23320}"/>
    <cellStyle name="Normal 3 3" xfId="579" xr:uid="{B28FB309-F348-431B-B77A-333C89C091D2}"/>
    <cellStyle name="Note" xfId="515" xr:uid="{00000000-0005-0000-0000-000023020000}"/>
    <cellStyle name="Note 2" xfId="535" xr:uid="{00000000-0005-0000-0000-000024020000}"/>
    <cellStyle name="Note 2 2" xfId="558" xr:uid="{00000000-0005-0000-0000-000025020000}"/>
    <cellStyle name="Note 2 2 2" xfId="603" xr:uid="{CCD6C706-D5EC-4EE1-8F3A-8834158F7AAB}"/>
    <cellStyle name="Note 2 2 3" xfId="633" xr:uid="{E7C0B2EC-8935-4C8E-BB91-4FE7831E4B7F}"/>
    <cellStyle name="Note 2 3" xfId="561" xr:uid="{00000000-0005-0000-0000-000026020000}"/>
    <cellStyle name="Note 2 3 2" xfId="606" xr:uid="{92DEE876-A0A8-4B0D-8BF4-C67EBA7984AE}"/>
    <cellStyle name="Note 2 3 3" xfId="636" xr:uid="{E9CF733D-0D4C-4979-AA1A-D5E9B946E626}"/>
    <cellStyle name="Note 2 4" xfId="564" xr:uid="{00000000-0005-0000-0000-000027020000}"/>
    <cellStyle name="Note 2 4 2" xfId="609" xr:uid="{88E1E8B3-CDDC-4E26-99AE-AAF9B38243AB}"/>
    <cellStyle name="Note 2 4 3" xfId="639" xr:uid="{96FA6F38-8ACD-448D-8179-EB1E6AD8FD21}"/>
    <cellStyle name="Note 2 5" xfId="583" xr:uid="{74552E07-06F4-4379-BB8A-D89397BE94C4}"/>
    <cellStyle name="Note 2 6" xfId="615" xr:uid="{3D380A50-18D4-4F06-AD1D-DEFDFA2B2798}"/>
    <cellStyle name="Note 3" xfId="548" xr:uid="{00000000-0005-0000-0000-000028020000}"/>
    <cellStyle name="Note 3 2" xfId="593" xr:uid="{0A4B2C44-F175-4E43-A8AA-2F42A1682536}"/>
    <cellStyle name="Note 3 3" xfId="623" xr:uid="{E59416D4-8593-405D-9D8A-1FCB56688C1F}"/>
    <cellStyle name="Note 4" xfId="576" xr:uid="{BB6DB719-42BC-4D28-AD59-B69E18DA1B1E}"/>
    <cellStyle name="Note 5" xfId="569" xr:uid="{6C35D08E-1032-49ED-B817-75DD2002D521}"/>
    <cellStyle name="Standard" xfId="0" builtinId="0"/>
    <cellStyle name="Standard 2" xfId="465" xr:uid="{00000000-0005-0000-0000-00002A020000}"/>
    <cellStyle name="Standard 5" xfId="540" xr:uid="{00000000-0005-0000-0000-00002B020000}"/>
    <cellStyle name="Standard_05_Benchmark" xfId="518" xr:uid="{00000000-0005-0000-0000-00002C020000}"/>
    <cellStyle name="Standard_Questions-Results-Report-ActionPlan-BestPractice_DE_2010-06-17a" xfId="530" xr:uid="{00000000-0005-0000-0000-00002D020000}"/>
    <cellStyle name="Title" xfId="519" xr:uid="{00000000-0005-0000-0000-00002E020000}"/>
    <cellStyle name="Total" xfId="520" xr:uid="{00000000-0005-0000-0000-00002F020000}"/>
    <cellStyle name="Total 2" xfId="537" xr:uid="{00000000-0005-0000-0000-000030020000}"/>
    <cellStyle name="Total 2 2" xfId="560" xr:uid="{00000000-0005-0000-0000-000031020000}"/>
    <cellStyle name="Total 2 2 2" xfId="605" xr:uid="{5EA13C19-F6C6-418B-B338-A3B56EF8E8A9}"/>
    <cellStyle name="Total 2 2 3" xfId="635" xr:uid="{AF02103B-7708-4C7D-BECD-FC7211B63055}"/>
    <cellStyle name="Total 2 3" xfId="563" xr:uid="{00000000-0005-0000-0000-000032020000}"/>
    <cellStyle name="Total 2 3 2" xfId="608" xr:uid="{66017981-BC0C-40F9-9E65-840E11FCA4CF}"/>
    <cellStyle name="Total 2 3 3" xfId="638" xr:uid="{20D774E3-12F0-4D5E-9721-77666F3E5235}"/>
    <cellStyle name="Total 2 4" xfId="566" xr:uid="{00000000-0005-0000-0000-000033020000}"/>
    <cellStyle name="Total 2 4 2" xfId="611" xr:uid="{F76F84CF-8D09-45AE-863F-ED3AD4BF9328}"/>
    <cellStyle name="Total 2 4 3" xfId="641" xr:uid="{532673DF-EA93-435D-B197-245EF6A2A67B}"/>
    <cellStyle name="Total 2 5" xfId="585" xr:uid="{7C328E5B-6782-44AF-B3AB-5E8341A67E7C}"/>
    <cellStyle name="Total 2 6" xfId="617" xr:uid="{FD95CB0E-49E8-4C15-B44E-A4DD45690D11}"/>
    <cellStyle name="Total 3" xfId="543" xr:uid="{00000000-0005-0000-0000-000034020000}"/>
    <cellStyle name="Total 3 2" xfId="588" xr:uid="{DEE3755A-AD98-4F56-A3EF-40E0884E3C64}"/>
    <cellStyle name="Total 3 3" xfId="618" xr:uid="{5691EC8B-D5FC-4499-B55E-AC1D806DFBE3}"/>
    <cellStyle name="Total 4" xfId="578" xr:uid="{5087E1FB-6A5D-4AD5-9C19-6C99AA76FDB3}"/>
    <cellStyle name="Total 5" xfId="567" xr:uid="{A7B731BF-81AC-405D-A481-4A4B0978EA91}"/>
    <cellStyle name="Überschrift 5" xfId="525" xr:uid="{00000000-0005-0000-0000-000035020000}"/>
    <cellStyle name="Warnender Text 2" xfId="527" xr:uid="{00000000-0005-0000-0000-000036020000}"/>
  </cellStyles>
  <dxfs count="231">
    <dxf>
      <font>
        <b/>
        <i val="0"/>
        <condense val="0"/>
        <extend val="0"/>
        <color indexed="57"/>
      </font>
    </dxf>
    <dxf>
      <font>
        <b/>
        <i val="0"/>
        <condense val="0"/>
        <extend val="0"/>
        <color indexed="52"/>
      </font>
    </dxf>
    <dxf>
      <font>
        <b/>
        <i val="0"/>
        <condense val="0"/>
        <extend val="0"/>
        <color indexed="10"/>
      </font>
    </dxf>
    <dxf>
      <font>
        <b val="0"/>
        <i val="0"/>
        <color theme="1"/>
      </font>
    </dxf>
    <dxf>
      <font>
        <color rgb="FF9C0006"/>
      </font>
      <fill>
        <patternFill>
          <bgColor rgb="FFFFC7CE"/>
        </patternFill>
      </fill>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i val="0"/>
        <color indexed="57"/>
      </font>
    </dxf>
    <dxf>
      <font>
        <b/>
        <i val="0"/>
        <color indexed="52"/>
      </font>
    </dxf>
    <dxf>
      <font>
        <b/>
        <i val="0"/>
        <color indexed="10"/>
      </font>
    </dxf>
    <dxf>
      <font>
        <b/>
        <i val="0"/>
        <color indexed="57"/>
      </font>
    </dxf>
    <dxf>
      <font>
        <b/>
        <i val="0"/>
        <color indexed="52"/>
      </font>
    </dxf>
    <dxf>
      <font>
        <b/>
        <i val="0"/>
        <color indexed="10"/>
      </font>
    </dxf>
    <dxf>
      <font>
        <b/>
        <i val="0"/>
        <color indexed="57"/>
      </font>
    </dxf>
    <dxf>
      <font>
        <b/>
        <i val="0"/>
        <color indexed="52"/>
      </font>
    </dxf>
    <dxf>
      <font>
        <b/>
        <i val="0"/>
        <color indexed="10"/>
      </font>
    </dxf>
    <dxf>
      <font>
        <b/>
        <i val="0"/>
        <condense val="0"/>
        <extend val="0"/>
        <color indexed="57"/>
      </font>
    </dxf>
    <dxf>
      <font>
        <b/>
        <i val="0"/>
        <condense val="0"/>
        <extend val="0"/>
        <color indexed="52"/>
      </font>
    </dxf>
    <dxf>
      <font>
        <b/>
        <i val="0"/>
        <condense val="0"/>
        <extend val="0"/>
        <color indexed="10"/>
      </font>
    </dxf>
    <dxf>
      <font>
        <b val="0"/>
        <i val="0"/>
        <color theme="1"/>
      </font>
    </dxf>
    <dxf>
      <font>
        <color rgb="FF9C0006"/>
      </font>
      <fill>
        <patternFill>
          <bgColor rgb="FFFFC7CE"/>
        </patternFill>
      </fill>
    </dxf>
    <dxf>
      <font>
        <b/>
        <i val="0"/>
        <condense val="0"/>
        <extend val="0"/>
        <color indexed="57"/>
      </font>
    </dxf>
    <dxf>
      <font>
        <b/>
        <i val="0"/>
        <condense val="0"/>
        <extend val="0"/>
        <color indexed="52"/>
      </font>
    </dxf>
    <dxf>
      <font>
        <b/>
        <i val="0"/>
        <condense val="0"/>
        <extend val="0"/>
        <color indexed="10"/>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lor indexed="57"/>
      </font>
    </dxf>
    <dxf>
      <font>
        <b/>
        <i val="0"/>
        <color indexed="52"/>
      </font>
    </dxf>
    <dxf>
      <font>
        <b/>
        <i val="0"/>
        <color indexed="10"/>
      </font>
    </dxf>
    <dxf>
      <font>
        <b/>
        <i val="0"/>
        <color indexed="57"/>
      </font>
    </dxf>
    <dxf>
      <font>
        <b/>
        <i val="0"/>
        <color indexed="52"/>
      </font>
    </dxf>
    <dxf>
      <font>
        <b/>
        <i val="0"/>
        <color indexed="10"/>
      </font>
    </dxf>
    <dxf>
      <font>
        <b/>
        <i val="0"/>
        <color indexed="57"/>
      </font>
    </dxf>
    <dxf>
      <font>
        <b/>
        <i val="0"/>
        <color indexed="52"/>
      </font>
    </dxf>
    <dxf>
      <font>
        <b/>
        <i val="0"/>
        <color indexed="10"/>
      </font>
    </dxf>
    <dxf>
      <font>
        <outline val="0"/>
        <shadow val="0"/>
        <vertAlign val="baseline"/>
        <sz val="10"/>
        <color auto="1"/>
        <name val="Calibri"/>
        <scheme val="none"/>
      </font>
    </dxf>
    <dxf>
      <font>
        <outline val="0"/>
        <shadow val="0"/>
        <vertAlign val="baseline"/>
        <sz val="10"/>
        <color auto="1"/>
        <name val="Calibri"/>
        <scheme val="none"/>
      </font>
    </dxf>
    <dxf>
      <font>
        <outline val="0"/>
        <shadow val="0"/>
        <vertAlign val="baseline"/>
        <sz val="10"/>
        <color auto="1"/>
        <name val="Calibri"/>
        <scheme val="none"/>
      </font>
    </dxf>
    <dxf>
      <font>
        <b val="0"/>
        <i val="0"/>
        <strike val="0"/>
        <condense val="0"/>
        <extend val="0"/>
        <outline val="0"/>
        <shadow val="0"/>
        <u val="none"/>
        <vertAlign val="baseline"/>
        <sz val="10"/>
        <color auto="1"/>
        <name val="Calibri"/>
        <scheme val="minor"/>
      </font>
      <fill>
        <patternFill patternType="solid">
          <fgColor indexed="64"/>
          <bgColor theme="9" tint="0.59999389629810485"/>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solid">
          <fgColor indexed="64"/>
          <bgColor theme="9" tint="0.5999938962981048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5"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vertical="top" textRotation="0" indent="0" justifyLastLine="0" shrinkToFit="0" readingOrder="0"/>
    </dxf>
    <dxf>
      <font>
        <b val="0"/>
        <i/>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alignment horizontal="left" vertical="top" textRotation="0" wrapText="0" indent="0" justifyLastLine="0" shrinkToFit="0" readingOrder="0"/>
    </dxf>
    <dxf>
      <font>
        <b val="0"/>
        <i val="0"/>
        <strike val="0"/>
        <condense val="0"/>
        <extend val="0"/>
        <outline val="0"/>
        <shadow val="0"/>
        <u val="none"/>
        <vertAlign val="baseline"/>
        <sz val="10"/>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outline val="0"/>
        <shadow val="0"/>
        <vertAlign val="baseline"/>
        <sz val="10"/>
        <color auto="1"/>
        <name val="Calibri"/>
        <scheme val="none"/>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b/>
        <i val="0"/>
        <color theme="1"/>
      </font>
      <fill>
        <patternFill>
          <bgColor rgb="FFFF0000"/>
        </patternFill>
      </fill>
    </dxf>
    <dxf>
      <font>
        <b/>
        <i val="0"/>
      </font>
      <fill>
        <patternFill>
          <bgColor rgb="FF92D050"/>
        </patternFill>
      </fill>
    </dxf>
    <dxf>
      <font>
        <color auto="1"/>
      </font>
      <fill>
        <patternFill>
          <bgColor theme="0" tint="-0.14996795556505021"/>
        </patternFill>
      </fill>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5"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vertical="top"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vertical="top" textRotation="0" indent="0" justifyLastLine="0" shrinkToFit="0" readingOrder="0"/>
    </dxf>
    <dxf>
      <font>
        <b val="0"/>
        <i/>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alignment horizontal="left" vertical="top" textRotation="0" wrapText="0" indent="0" justifyLastLine="0" shrinkToFit="0" readingOrder="0"/>
    </dxf>
    <dxf>
      <font>
        <b val="0"/>
        <i val="0"/>
        <strike val="0"/>
        <condense val="0"/>
        <extend val="0"/>
        <outline val="0"/>
        <shadow val="0"/>
        <u val="none"/>
        <vertAlign val="baseline"/>
        <sz val="10"/>
        <color auto="1"/>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0" tint="-0.1499984740745262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outline val="0"/>
        <shadow val="0"/>
        <vertAlign val="baseline"/>
        <sz val="10"/>
        <color auto="1"/>
        <name val="Calibri"/>
        <scheme val="none"/>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b/>
        <i val="0"/>
      </font>
    </dxf>
    <dxf>
      <font>
        <color theme="1"/>
      </font>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color theme="0" tint="-0.24994659260841701"/>
      </font>
    </dxf>
    <dxf>
      <font>
        <color theme="0" tint="-0.2499465926084170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color theme="0" tint="-0.24994659260841701"/>
      </font>
    </dxf>
    <dxf>
      <font>
        <color theme="0" tint="-0.24994659260841701"/>
      </font>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name val="Calibri"/>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name val="Calibri"/>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name val="Calibri"/>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5"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vertical="top" textRotation="0" indent="0" justifyLastLine="0" shrinkToFit="0" readingOrder="0"/>
    </dxf>
    <dxf>
      <font>
        <b val="0"/>
        <i val="0"/>
        <strike val="0"/>
        <condense val="0"/>
        <extend val="0"/>
        <outline val="0"/>
        <shadow val="0"/>
        <u val="none"/>
        <vertAlign val="baseline"/>
        <sz val="10"/>
        <color theme="1"/>
        <name val="Calibri"/>
        <scheme val="minor"/>
      </font>
      <alignment vertical="top" textRotation="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vertical="top" textRotation="0" indent="0" justifyLastLine="0" shrinkToFit="0" readingOrder="0"/>
    </dxf>
    <dxf>
      <font>
        <b val="0"/>
        <i/>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top" textRotation="0" wrapText="0" indent="0" justifyLastLine="0" shrinkToFit="0" readingOrder="0"/>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outline val="0"/>
        <shadow val="0"/>
        <vertAlign val="baseline"/>
        <sz val="10"/>
        <name val="Calibri"/>
        <scheme val="minor"/>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theme="1"/>
      </font>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color theme="0" tint="-0.24994659260841701"/>
      </font>
    </dxf>
    <dxf>
      <font>
        <color theme="0" tint="-0.2499465926084170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rgb="FFFFFFFF"/>
      </font>
      <fill>
        <patternFill>
          <fgColor rgb="FFFFFFFF"/>
          <bgColor rgb="FFFFFFFF"/>
        </patternFill>
      </fill>
      <border>
        <left/>
        <right/>
        <top/>
        <bottom/>
        <vertical/>
        <horizontal/>
      </border>
    </dxf>
    <dxf>
      <fill>
        <patternFill>
          <bgColor rgb="FFBFBFBF"/>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theme="1"/>
      </font>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color theme="0" tint="-0.24994659260841701"/>
      </font>
    </dxf>
    <dxf>
      <font>
        <color theme="0" tint="-0.24994659260841701"/>
      </font>
    </dxf>
    <dxf>
      <font>
        <b val="0"/>
        <i val="0"/>
        <strike val="0"/>
        <condense val="0"/>
        <extend val="0"/>
        <outline val="0"/>
        <shadow val="0"/>
        <u val="none"/>
        <vertAlign val="baseline"/>
        <sz val="10"/>
        <color theme="1"/>
        <name val="Porsche News Gothic"/>
        <scheme val="none"/>
      </font>
      <fill>
        <patternFill patternType="solid">
          <fgColor indexed="64"/>
          <bgColor indexed="9"/>
        </patternFill>
      </fill>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0"/>
        <color indexed="8"/>
        <name val="Porsche News Gothic"/>
        <scheme val="none"/>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indexed="8"/>
        <name val="Porsche News Gothic"/>
        <scheme val="none"/>
      </font>
      <fill>
        <patternFill patternType="solid">
          <fgColor indexed="64"/>
          <bgColor rgb="FFC6EFD1"/>
        </patternFill>
      </fill>
      <alignment horizontal="general" vertical="center" textRotation="0" wrapText="1" indent="0" justifyLastLine="0" shrinkToFit="0" readingOrder="0"/>
      <border diagonalUp="0" diagonalDown="0">
        <left/>
        <right/>
        <top style="thin">
          <color auto="1"/>
        </top>
        <bottom style="thin">
          <color auto="1"/>
        </bottom>
        <vertical/>
        <horizontal style="thin">
          <color auto="1"/>
        </horizontal>
      </border>
    </dxf>
    <dxf>
      <alignment horizontal="general" vertical="center"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006533"/>
        </patternFill>
      </fill>
      <alignment horizontal="general" vertical="bottom" textRotation="0" wrapText="1" indent="0" justifyLastLine="0" shrinkToFit="0" readingOrder="0"/>
    </dxf>
    <dxf>
      <font>
        <strike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C6EFD1"/>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006533"/>
        </patternFill>
      </fill>
      <alignment horizontal="general" vertical="bottom" textRotation="0" wrapText="1" indent="0" justifyLastLine="0" shrinkToFit="0" readingOrder="0"/>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b val="0"/>
        <i val="0"/>
        <strike val="0"/>
        <condense val="0"/>
        <extend val="0"/>
        <outline val="0"/>
        <shadow val="0"/>
        <u val="none"/>
        <vertAlign val="baseline"/>
        <sz val="10"/>
        <color indexed="8"/>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scheme val="minor"/>
      </font>
      <fill>
        <patternFill patternType="solid">
          <fgColor indexed="64"/>
          <bgColor rgb="FFC6EFD1"/>
        </patternFill>
      </fill>
      <alignment horizontal="general" vertical="bottom" textRotation="0" wrapText="1" indent="0" justifyLastLine="0" shrinkToFit="0" readingOrder="0"/>
    </dxf>
    <dxf>
      <font>
        <strike val="0"/>
        <outline val="0"/>
        <shadow val="0"/>
        <u val="none"/>
        <vertAlign val="baseline"/>
        <sz val="10"/>
        <color rgb="FF000000"/>
        <name val="Calibri"/>
        <scheme val="none"/>
      </font>
    </dxf>
    <dxf>
      <font>
        <b/>
        <i val="0"/>
        <strike val="0"/>
        <condense val="0"/>
        <extend val="0"/>
        <outline val="0"/>
        <shadow val="0"/>
        <u val="none"/>
        <vertAlign val="baseline"/>
        <sz val="10"/>
        <color theme="0"/>
        <name val="Calibri"/>
        <scheme val="minor"/>
      </font>
      <fill>
        <patternFill patternType="solid">
          <fgColor indexed="64"/>
          <bgColor rgb="FF006533"/>
        </patternFill>
      </fill>
      <alignment horizontal="general" vertical="bottom" textRotation="0" wrapText="1" indent="0" justifyLastLine="0" shrinkToFit="0" readingOrder="0"/>
    </dxf>
  </dxfs>
  <tableStyles count="0" defaultTableStyle="TableStyleMedium9" defaultPivotStyle="PivotStyleLight16"/>
  <colors>
    <mruColors>
      <color rgb="FFC6EFD1"/>
      <color rgb="FF0065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sharedStrings" Target="sharedStrings.xml"/><Relationship Id="rId26" Type="http://schemas.openxmlformats.org/officeDocument/2006/relationships/customXml" Target="../customXml/item7.xml"/><Relationship Id="rId39" Type="http://schemas.openxmlformats.org/officeDocument/2006/relationships/customXml" Target="../customXml/item20.xml"/><Relationship Id="rId3" Type="http://schemas.openxmlformats.org/officeDocument/2006/relationships/worksheet" Target="worksheets/sheet3.xml"/><Relationship Id="rId21" Type="http://schemas.openxmlformats.org/officeDocument/2006/relationships/customXml" Target="../customXml/item2.xml"/><Relationship Id="rId34" Type="http://schemas.openxmlformats.org/officeDocument/2006/relationships/customXml" Target="../customXml/item15.xml"/><Relationship Id="rId42" Type="http://schemas.openxmlformats.org/officeDocument/2006/relationships/customXml" Target="../customXml/item23.xml"/><Relationship Id="rId47" Type="http://schemas.openxmlformats.org/officeDocument/2006/relationships/customXml" Target="../customXml/item28.xml"/><Relationship Id="rId50" Type="http://schemas.openxmlformats.org/officeDocument/2006/relationships/customXml" Target="../customXml/item3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6.xml"/><Relationship Id="rId33" Type="http://schemas.openxmlformats.org/officeDocument/2006/relationships/customXml" Target="../customXml/item14.xml"/><Relationship Id="rId38" Type="http://schemas.openxmlformats.org/officeDocument/2006/relationships/customXml" Target="../customXml/item19.xml"/><Relationship Id="rId46" Type="http://schemas.openxmlformats.org/officeDocument/2006/relationships/customXml" Target="../customXml/item2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29" Type="http://schemas.openxmlformats.org/officeDocument/2006/relationships/customXml" Target="../customXml/item10.xml"/><Relationship Id="rId41" Type="http://schemas.openxmlformats.org/officeDocument/2006/relationships/customXml" Target="../customXml/item2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32" Type="http://schemas.openxmlformats.org/officeDocument/2006/relationships/customXml" Target="../customXml/item13.xml"/><Relationship Id="rId37" Type="http://schemas.openxmlformats.org/officeDocument/2006/relationships/customXml" Target="../customXml/item18.xml"/><Relationship Id="rId40" Type="http://schemas.openxmlformats.org/officeDocument/2006/relationships/customXml" Target="../customXml/item21.xml"/><Relationship Id="rId45" Type="http://schemas.openxmlformats.org/officeDocument/2006/relationships/customXml" Target="../customXml/item26.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4.xml"/><Relationship Id="rId28" Type="http://schemas.openxmlformats.org/officeDocument/2006/relationships/customXml" Target="../customXml/item9.xml"/><Relationship Id="rId36" Type="http://schemas.openxmlformats.org/officeDocument/2006/relationships/customXml" Target="../customXml/item17.xml"/><Relationship Id="rId49" Type="http://schemas.openxmlformats.org/officeDocument/2006/relationships/customXml" Target="../customXml/item30.xml"/><Relationship Id="rId10" Type="http://schemas.openxmlformats.org/officeDocument/2006/relationships/worksheet" Target="worksheets/sheet10.xml"/><Relationship Id="rId19" Type="http://schemas.openxmlformats.org/officeDocument/2006/relationships/calcChain" Target="calcChain.xml"/><Relationship Id="rId31" Type="http://schemas.openxmlformats.org/officeDocument/2006/relationships/customXml" Target="../customXml/item12.xml"/><Relationship Id="rId44" Type="http://schemas.openxmlformats.org/officeDocument/2006/relationships/customXml" Target="../customXml/item2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 Id="rId27" Type="http://schemas.openxmlformats.org/officeDocument/2006/relationships/customXml" Target="../customXml/item8.xml"/><Relationship Id="rId30" Type="http://schemas.openxmlformats.org/officeDocument/2006/relationships/customXml" Target="../customXml/item11.xml"/><Relationship Id="rId35" Type="http://schemas.openxmlformats.org/officeDocument/2006/relationships/customXml" Target="../customXml/item16.xml"/><Relationship Id="rId43" Type="http://schemas.openxmlformats.org/officeDocument/2006/relationships/customXml" Target="../customXml/item24.xml"/><Relationship Id="rId48" Type="http://schemas.openxmlformats.org/officeDocument/2006/relationships/customXml" Target="../customXml/item29.xml"/><Relationship Id="rId8" Type="http://schemas.openxmlformats.org/officeDocument/2006/relationships/worksheet" Target="worksheets/sheet8.xml"/><Relationship Id="rId51" Type="http://schemas.openxmlformats.org/officeDocument/2006/relationships/customXml" Target="../customXml/item3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09302032984894"/>
          <c:y val="6.2706270627062702E-2"/>
          <c:w val="0.44518419884598315"/>
          <c:h val="0.82755775577557755"/>
        </c:manualLayout>
      </c:layout>
      <c:radarChart>
        <c:radarStyle val="filled"/>
        <c:varyColors val="0"/>
        <c:ser>
          <c:idx val="0"/>
          <c:order val="0"/>
          <c:tx>
            <c:strRef>
              <c:f>'Ergebnisse (ISA5)'!$H$22</c:f>
              <c:strCache>
                <c:ptCount val="1"/>
                <c:pt idx="0">
                  <c:v>Ergebnis</c:v>
                </c:pt>
              </c:strCache>
            </c:strRef>
          </c:tx>
          <c:spPr>
            <a:solidFill>
              <a:srgbClr val="99CCFF"/>
            </a:solidFill>
            <a:ln w="12700">
              <a:solidFill>
                <a:srgbClr val="000000"/>
              </a:solidFill>
              <a:prstDash val="solid"/>
            </a:ln>
          </c:spPr>
          <c:cat>
            <c:strRef>
              <c:f>'Ergebnisse (ISA5)'!$O$25:$O$40</c:f>
              <c:strCache>
                <c:ptCount val="16"/>
                <c:pt idx="0">
                  <c:v>1 IS Policies and Organization</c:v>
                </c:pt>
                <c:pt idx="1">
                  <c:v>2 Human Resources</c:v>
                </c:pt>
                <c:pt idx="2">
                  <c:v>3 Physical Security and Business Continuity</c:v>
                </c:pt>
                <c:pt idx="3">
                  <c:v>4 Identity and Access Management</c:v>
                </c:pt>
                <c:pt idx="4">
                  <c:v>5 IT Security/Cyber Security</c:v>
                </c:pt>
                <c:pt idx="5">
                  <c:v>6 Supplier Relationships</c:v>
                </c:pt>
                <c:pt idx="6">
                  <c:v>7 Compliance</c:v>
                </c:pt>
                <c:pt idx="7">
                  <c:v>8 Prototyptenschutz (na)</c:v>
                </c:pt>
                <c:pt idx="10">
                  <c:v>1.1 Information Security Policies</c:v>
                </c:pt>
                <c:pt idx="11">
                  <c:v>1.2 Organization of Information Security</c:v>
                </c:pt>
                <c:pt idx="12">
                  <c:v>1.3. Asset Management</c:v>
                </c:pt>
                <c:pt idx="13">
                  <c:v>1.4. IS Risk Management</c:v>
                </c:pt>
                <c:pt idx="14">
                  <c:v>1.5 Assessments</c:v>
                </c:pt>
                <c:pt idx="15">
                  <c:v>1.6 Incident Management</c:v>
                </c:pt>
              </c:strCache>
            </c:strRef>
          </c:cat>
          <c:val>
            <c:numRef>
              <c:f>'Ergebnisse (ISA5)'!$N$25:$N$32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4F8-4C2F-B366-4EC2B256F2D0}"/>
            </c:ext>
          </c:extLst>
        </c:ser>
        <c:ser>
          <c:idx val="1"/>
          <c:order val="1"/>
          <c:tx>
            <c:strRef>
              <c:f>'Ergebnisse (ISA5)'!$G$22</c:f>
              <c:strCache>
                <c:ptCount val="1"/>
                <c:pt idx="0">
                  <c:v>Ziel- Reifegrad</c:v>
                </c:pt>
              </c:strCache>
            </c:strRef>
          </c:tx>
          <c:spPr>
            <a:noFill/>
            <a:ln w="25400">
              <a:solidFill>
                <a:srgbClr val="339966"/>
              </a:solidFill>
              <a:prstDash val="solid"/>
            </a:ln>
          </c:spPr>
          <c:cat>
            <c:strRef>
              <c:f>'Ergebnisse (ISA5)'!$O$25:$O$40</c:f>
              <c:strCache>
                <c:ptCount val="16"/>
                <c:pt idx="0">
                  <c:v>1 IS Policies and Organization</c:v>
                </c:pt>
                <c:pt idx="1">
                  <c:v>2 Human Resources</c:v>
                </c:pt>
                <c:pt idx="2">
                  <c:v>3 Physical Security and Business Continuity</c:v>
                </c:pt>
                <c:pt idx="3">
                  <c:v>4 Identity and Access Management</c:v>
                </c:pt>
                <c:pt idx="4">
                  <c:v>5 IT Security/Cyber Security</c:v>
                </c:pt>
                <c:pt idx="5">
                  <c:v>6 Supplier Relationships</c:v>
                </c:pt>
                <c:pt idx="6">
                  <c:v>7 Compliance</c:v>
                </c:pt>
                <c:pt idx="7">
                  <c:v>8 Prototyptenschutz (na)</c:v>
                </c:pt>
                <c:pt idx="10">
                  <c:v>1.1 Information Security Policies</c:v>
                </c:pt>
                <c:pt idx="11">
                  <c:v>1.2 Organization of Information Security</c:v>
                </c:pt>
                <c:pt idx="12">
                  <c:v>1.3. Asset Management</c:v>
                </c:pt>
                <c:pt idx="13">
                  <c:v>1.4. IS Risk Management</c:v>
                </c:pt>
                <c:pt idx="14">
                  <c:v>1.5 Assessments</c:v>
                </c:pt>
                <c:pt idx="15">
                  <c:v>1.6 Incident Management</c:v>
                </c:pt>
              </c:strCache>
            </c:strRef>
          </c:cat>
          <c:val>
            <c:numRef>
              <c:f>'Ergebnisse (ISA5)'!$M$25:$M$32</c:f>
              <c:numCache>
                <c:formatCode>0.00</c:formatCode>
                <c:ptCount val="8"/>
                <c:pt idx="0">
                  <c:v>3</c:v>
                </c:pt>
                <c:pt idx="1">
                  <c:v>3</c:v>
                </c:pt>
                <c:pt idx="2">
                  <c:v>3</c:v>
                </c:pt>
                <c:pt idx="3">
                  <c:v>3</c:v>
                </c:pt>
                <c:pt idx="4">
                  <c:v>3</c:v>
                </c:pt>
                <c:pt idx="5">
                  <c:v>3</c:v>
                </c:pt>
                <c:pt idx="6">
                  <c:v>3</c:v>
                </c:pt>
                <c:pt idx="7">
                  <c:v>0</c:v>
                </c:pt>
              </c:numCache>
            </c:numRef>
          </c:val>
          <c:extLst>
            <c:ext xmlns:c16="http://schemas.microsoft.com/office/drawing/2014/chart" uri="{C3380CC4-5D6E-409C-BE32-E72D297353CC}">
              <c16:uniqueId val="{00000001-84F8-4C2F-B366-4EC2B256F2D0}"/>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de-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85564800"/>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09302032984894"/>
          <c:y val="9.8844884488448831E-2"/>
          <c:w val="0.44518419884598315"/>
          <c:h val="0.82755775577557755"/>
        </c:manualLayout>
      </c:layout>
      <c:radarChart>
        <c:radarStyle val="filled"/>
        <c:varyColors val="0"/>
        <c:ser>
          <c:idx val="0"/>
          <c:order val="0"/>
          <c:tx>
            <c:strRef>
              <c:f>'Ergebnisse (ISA5)'!$H$22</c:f>
              <c:strCache>
                <c:ptCount val="1"/>
                <c:pt idx="0">
                  <c:v>Ergebnis</c:v>
                </c:pt>
              </c:strCache>
            </c:strRef>
          </c:tx>
          <c:spPr>
            <a:solidFill>
              <a:srgbClr val="99CCFF"/>
            </a:solidFill>
            <a:ln w="12700">
              <a:solidFill>
                <a:srgbClr val="000000"/>
              </a:solidFill>
              <a:prstDash val="solid"/>
            </a:ln>
          </c:spPr>
          <c:cat>
            <c:strRef>
              <c:f>'Ergebnisse (ISA5)'!$O$35:$O$54</c:f>
              <c:strCache>
                <c:ptCount val="20"/>
                <c:pt idx="0">
                  <c:v>1.1 Information Security Policies</c:v>
                </c:pt>
                <c:pt idx="1">
                  <c:v>1.2 Organization of Information Security</c:v>
                </c:pt>
                <c:pt idx="2">
                  <c:v>1.3. Asset Management</c:v>
                </c:pt>
                <c:pt idx="3">
                  <c:v>1.4. IS Risk Management</c:v>
                </c:pt>
                <c:pt idx="4">
                  <c:v>1.5 Assessments</c:v>
                </c:pt>
                <c:pt idx="5">
                  <c:v>1.6 Incident Management</c:v>
                </c:pt>
                <c:pt idx="6">
                  <c:v>2.1 Human Resources</c:v>
                </c:pt>
                <c:pt idx="7">
                  <c:v>3.1 Physical Security and Business Continuity</c:v>
                </c:pt>
                <c:pt idx="8">
                  <c:v>4.1 Identity Management</c:v>
                </c:pt>
                <c:pt idx="9">
                  <c:v>4.2 Access Management</c:v>
                </c:pt>
                <c:pt idx="10">
                  <c:v>5.1 Cryptography</c:v>
                </c:pt>
                <c:pt idx="11">
                  <c:v>5.2 Operations Security</c:v>
                </c:pt>
                <c:pt idx="12">
                  <c:v>5.3 System acquisitions, requirement management and development</c:v>
                </c:pt>
                <c:pt idx="13">
                  <c:v>6.1 Supplier Relationships</c:v>
                </c:pt>
                <c:pt idx="14">
                  <c:v>7.1 Compliance</c:v>
                </c:pt>
                <c:pt idx="15">
                  <c:v>8.1 Prototypenschutz - Physische und umgebungsbezogene Sicherheit (na)</c:v>
                </c:pt>
                <c:pt idx="16">
                  <c:v>8.2 Prototypenschutz - Organisatorische Anforderungen (na)</c:v>
                </c:pt>
                <c:pt idx="17">
                  <c:v>8.3 Prototypenschutz - Umgang mit Fahrzeugen, Komponenten und Bauteilen (na)</c:v>
                </c:pt>
                <c:pt idx="18">
                  <c:v>8.4 Prototypenschutz - Anforderungen für Erprobungsfahrzeuge (na)</c:v>
                </c:pt>
                <c:pt idx="19">
                  <c:v>8.5 Prototypenschutz - Anforderungen für Veranstaltungen und Shootings (na)</c:v>
                </c:pt>
              </c:strCache>
            </c:strRef>
          </c:cat>
          <c:val>
            <c:numRef>
              <c:f>'Ergebnisse (ISA5)'!$N$35:$N$54</c:f>
              <c:numCache>
                <c:formatCode>0.00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4B3F-462E-B17F-783D8E1E6C97}"/>
            </c:ext>
          </c:extLst>
        </c:ser>
        <c:ser>
          <c:idx val="1"/>
          <c:order val="1"/>
          <c:tx>
            <c:strRef>
              <c:f>'Ergebnisse (ISA5)'!$G$22</c:f>
              <c:strCache>
                <c:ptCount val="1"/>
                <c:pt idx="0">
                  <c:v>Ziel- Reifegrad</c:v>
                </c:pt>
              </c:strCache>
            </c:strRef>
          </c:tx>
          <c:spPr>
            <a:noFill/>
            <a:ln w="25400">
              <a:solidFill>
                <a:srgbClr val="339966"/>
              </a:solidFill>
              <a:prstDash val="solid"/>
            </a:ln>
          </c:spPr>
          <c:cat>
            <c:strRef>
              <c:f>'Ergebnisse (ISA5)'!$O$35:$O$54</c:f>
              <c:strCache>
                <c:ptCount val="20"/>
                <c:pt idx="0">
                  <c:v>1.1 Information Security Policies</c:v>
                </c:pt>
                <c:pt idx="1">
                  <c:v>1.2 Organization of Information Security</c:v>
                </c:pt>
                <c:pt idx="2">
                  <c:v>1.3. Asset Management</c:v>
                </c:pt>
                <c:pt idx="3">
                  <c:v>1.4. IS Risk Management</c:v>
                </c:pt>
                <c:pt idx="4">
                  <c:v>1.5 Assessments</c:v>
                </c:pt>
                <c:pt idx="5">
                  <c:v>1.6 Incident Management</c:v>
                </c:pt>
                <c:pt idx="6">
                  <c:v>2.1 Human Resources</c:v>
                </c:pt>
                <c:pt idx="7">
                  <c:v>3.1 Physical Security and Business Continuity</c:v>
                </c:pt>
                <c:pt idx="8">
                  <c:v>4.1 Identity Management</c:v>
                </c:pt>
                <c:pt idx="9">
                  <c:v>4.2 Access Management</c:v>
                </c:pt>
                <c:pt idx="10">
                  <c:v>5.1 Cryptography</c:v>
                </c:pt>
                <c:pt idx="11">
                  <c:v>5.2 Operations Security</c:v>
                </c:pt>
                <c:pt idx="12">
                  <c:v>5.3 System acquisitions, requirement management and development</c:v>
                </c:pt>
                <c:pt idx="13">
                  <c:v>6.1 Supplier Relationships</c:v>
                </c:pt>
                <c:pt idx="14">
                  <c:v>7.1 Compliance</c:v>
                </c:pt>
                <c:pt idx="15">
                  <c:v>8.1 Prototypenschutz - Physische und umgebungsbezogene Sicherheit (na)</c:v>
                </c:pt>
                <c:pt idx="16">
                  <c:v>8.2 Prototypenschutz - Organisatorische Anforderungen (na)</c:v>
                </c:pt>
                <c:pt idx="17">
                  <c:v>8.3 Prototypenschutz - Umgang mit Fahrzeugen, Komponenten und Bauteilen (na)</c:v>
                </c:pt>
                <c:pt idx="18">
                  <c:v>8.4 Prototypenschutz - Anforderungen für Erprobungsfahrzeuge (na)</c:v>
                </c:pt>
                <c:pt idx="19">
                  <c:v>8.5 Prototypenschutz - Anforderungen für Veranstaltungen und Shootings (na)</c:v>
                </c:pt>
              </c:strCache>
            </c:strRef>
          </c:cat>
          <c:val>
            <c:numRef>
              <c:f>'Ergebnisse (ISA5)'!$M$35:$M$54</c:f>
              <c:numCache>
                <c:formatCode>0.00</c:formatCode>
                <c:ptCount val="2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0</c:v>
                </c:pt>
                <c:pt idx="16">
                  <c:v>0</c:v>
                </c:pt>
                <c:pt idx="17">
                  <c:v>0</c:v>
                </c:pt>
                <c:pt idx="18">
                  <c:v>0</c:v>
                </c:pt>
                <c:pt idx="19">
                  <c:v>0</c:v>
                </c:pt>
              </c:numCache>
            </c:numRef>
          </c:val>
          <c:extLst>
            <c:ext xmlns:c16="http://schemas.microsoft.com/office/drawing/2014/chart" uri="{C3380CC4-5D6E-409C-BE32-E72D297353CC}">
              <c16:uniqueId val="{00000001-4B3F-462E-B17F-783D8E1E6C97}"/>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de-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85564800"/>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814603858142532"/>
          <c:y val="0.13534046339445663"/>
          <c:w val="0.48604500749012097"/>
          <c:h val="0.69324786782604553"/>
        </c:manualLayout>
      </c:layout>
      <c:radarChart>
        <c:radarStyle val="filled"/>
        <c:varyColors val="0"/>
        <c:ser>
          <c:idx val="0"/>
          <c:order val="0"/>
          <c:tx>
            <c:strRef>
              <c:f>'Ergebnisse (ISA4)'!$H$16</c:f>
              <c:strCache>
                <c:ptCount val="1"/>
                <c:pt idx="0">
                  <c:v>Ergebnis</c:v>
                </c:pt>
              </c:strCache>
            </c:strRef>
          </c:tx>
          <c:spPr>
            <a:solidFill>
              <a:srgbClr val="99CCFF"/>
            </a:solidFill>
            <a:ln w="12700">
              <a:solidFill>
                <a:srgbClr val="000000"/>
              </a:solidFill>
              <a:prstDash val="solid"/>
            </a:ln>
          </c:spPr>
          <c:cat>
            <c:strRef>
              <c:extLst>
                <c:ext xmlns:c15="http://schemas.microsoft.com/office/drawing/2012/chart" uri="{02D57815-91ED-43cb-92C2-25804820EDAC}">
                  <c15:fullRef>
                    <c15:sqref>'Ergebnisse (ISA4)'!$O$19:$O$35</c15:sqref>
                  </c15:fullRef>
                </c:ext>
              </c:extLst>
              <c:f>'Ergebnisse (ISA4)'!$O$19:$O$34</c:f>
              <c:strCache>
                <c:ptCount val="16"/>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pt idx="15">
                  <c:v>25 Prototypenschutz (na)</c:v>
                </c:pt>
              </c:strCache>
            </c:strRef>
          </c:cat>
          <c:val>
            <c:numRef>
              <c:extLst>
                <c:ext xmlns:c15="http://schemas.microsoft.com/office/drawing/2012/chart" uri="{02D57815-91ED-43cb-92C2-25804820EDAC}">
                  <c15:fullRef>
                    <c15:sqref>'Ergebnisse (ISA4)'!$N$19:$N$35</c15:sqref>
                  </c15:fullRef>
                </c:ext>
              </c:extLst>
              <c:f>'Ergebnisse (ISA4)'!$N$19:$N$34</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6E29-483A-B3D7-2A48BB1BC371}"/>
            </c:ext>
          </c:extLst>
        </c:ser>
        <c:ser>
          <c:idx val="1"/>
          <c:order val="1"/>
          <c:tx>
            <c:strRef>
              <c:f>'Ergebnisse (ISA4)'!$G$16</c:f>
              <c:strCache>
                <c:ptCount val="1"/>
                <c:pt idx="0">
                  <c:v>Ziel- Reifegrad</c:v>
                </c:pt>
              </c:strCache>
            </c:strRef>
          </c:tx>
          <c:spPr>
            <a:noFill/>
            <a:ln w="25400">
              <a:solidFill>
                <a:srgbClr val="339966"/>
              </a:solidFill>
              <a:prstDash val="solid"/>
            </a:ln>
          </c:spPr>
          <c:cat>
            <c:strRef>
              <c:extLst>
                <c:ext xmlns:c15="http://schemas.microsoft.com/office/drawing/2012/chart" uri="{02D57815-91ED-43cb-92C2-25804820EDAC}">
                  <c15:fullRef>
                    <c15:sqref>'Ergebnisse (ISA4)'!$O$19:$O$35</c15:sqref>
                  </c15:fullRef>
                </c:ext>
              </c:extLst>
              <c:f>'Ergebnisse (ISA4)'!$O$19:$O$34</c:f>
              <c:strCache>
                <c:ptCount val="16"/>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pt idx="15">
                  <c:v>25 Prototypenschutz (na)</c:v>
                </c:pt>
              </c:strCache>
            </c:strRef>
          </c:cat>
          <c:val>
            <c:numRef>
              <c:extLst>
                <c:ext xmlns:c15="http://schemas.microsoft.com/office/drawing/2012/chart" uri="{02D57815-91ED-43cb-92C2-25804820EDAC}">
                  <c15:fullRef>
                    <c15:sqref>'Ergebnisse (ISA4)'!$M$19:$M$35</c15:sqref>
                  </c15:fullRef>
                </c:ext>
              </c:extLst>
              <c:f>'Ergebnisse (ISA4)'!$M$19:$M$34</c:f>
              <c:numCache>
                <c:formatCode>0.00</c:formatCode>
                <c:ptCount val="16"/>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0</c:v>
                </c:pt>
              </c:numCache>
            </c:numRef>
          </c:val>
          <c:extLst>
            <c:ext xmlns:c16="http://schemas.microsoft.com/office/drawing/2014/chart" uri="{C3380CC4-5D6E-409C-BE32-E72D297353CC}">
              <c16:uniqueId val="{00000001-6E29-483A-B3D7-2A48BB1BC371}"/>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de-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85564800"/>
        <c:crosses val="autoZero"/>
        <c:crossBetween val="midCat"/>
        <c:majorUnit val="1"/>
        <c:minorUnit val="0.2"/>
      </c:valAx>
      <c:spPr>
        <a:noFill/>
        <a:ln w="25400">
          <a:noFill/>
        </a:ln>
      </c:spPr>
    </c:plotArea>
    <c:legend>
      <c:legendPos val="r"/>
      <c:layout>
        <c:manualLayout>
          <c:xMode val="edge"/>
          <c:yMode val="edge"/>
          <c:x val="0.76357159696355303"/>
          <c:y val="0.89986013653055263"/>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2095500</xdr:colOff>
      <xdr:row>0</xdr:row>
      <xdr:rowOff>76200</xdr:rowOff>
    </xdr:from>
    <xdr:ext cx="0" cy="1833245"/>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4520" y="76200"/>
          <a:ext cx="0" cy="18332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xdr:col>
      <xdr:colOff>4095750</xdr:colOff>
      <xdr:row>0</xdr:row>
      <xdr:rowOff>85725</xdr:rowOff>
    </xdr:from>
    <xdr:to>
      <xdr:col>1</xdr:col>
      <xdr:colOff>6991350</xdr:colOff>
      <xdr:row>0</xdr:row>
      <xdr:rowOff>647700</xdr:rowOff>
    </xdr:to>
    <xdr:pic>
      <xdr:nvPicPr>
        <xdr:cNvPr id="5" name="Picture 6">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100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104776</xdr:colOff>
      <xdr:row>10</xdr:row>
      <xdr:rowOff>33102</xdr:rowOff>
    </xdr:from>
    <xdr:to>
      <xdr:col>1</xdr:col>
      <xdr:colOff>2219326</xdr:colOff>
      <xdr:row>14</xdr:row>
      <xdr:rowOff>135972</xdr:rowOff>
    </xdr:to>
    <xdr:pic>
      <xdr:nvPicPr>
        <xdr:cNvPr id="4" name="Picture 3">
          <a:extLst>
            <a:ext uri="{FF2B5EF4-FFF2-40B4-BE49-F238E27FC236}">
              <a16:creationId xmlns:a16="http://schemas.microsoft.com/office/drawing/2014/main" id="{9549B8B5-4BAD-4649-981B-269A1C929C0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776" y="4757502"/>
          <a:ext cx="2228850" cy="750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2047875</xdr:colOff>
      <xdr:row>0</xdr:row>
      <xdr:rowOff>85725</xdr:rowOff>
    </xdr:from>
    <xdr:to>
      <xdr:col>2</xdr:col>
      <xdr:colOff>4943475</xdr:colOff>
      <xdr:row>0</xdr:row>
      <xdr:rowOff>647700</xdr:rowOff>
    </xdr:to>
    <xdr:pic>
      <xdr:nvPicPr>
        <xdr:cNvPr id="5" name="Picture 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33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83820</xdr:colOff>
      <xdr:row>7</xdr:row>
      <xdr:rowOff>60960</xdr:rowOff>
    </xdr:from>
    <xdr:to>
      <xdr:col>7</xdr:col>
      <xdr:colOff>664845</xdr:colOff>
      <xdr:row>9</xdr:row>
      <xdr:rowOff>327660</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990600</xdr:colOff>
      <xdr:row>18</xdr:row>
      <xdr:rowOff>57150</xdr:rowOff>
    </xdr:from>
    <xdr:to>
      <xdr:col>6</xdr:col>
      <xdr:colOff>342900</xdr:colOff>
      <xdr:row>18</xdr:row>
      <xdr:rowOff>476250</xdr:rowOff>
    </xdr:to>
    <xdr:pic>
      <xdr:nvPicPr>
        <xdr:cNvPr id="4" name="Picture 6">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11049000"/>
          <a:ext cx="2076450" cy="4191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9525</xdr:colOff>
      <xdr:row>11</xdr:row>
      <xdr:rowOff>19050</xdr:rowOff>
    </xdr:from>
    <xdr:to>
      <xdr:col>7</xdr:col>
      <xdr:colOff>704850</xdr:colOff>
      <xdr:row>16</xdr:row>
      <xdr:rowOff>276225</xdr:rowOff>
    </xdr:to>
    <xdr:graphicFrame macro="">
      <xdr:nvGraphicFramePr>
        <xdr:cNvPr id="8" name="Diagramm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1190625</xdr:colOff>
      <xdr:row>0</xdr:row>
      <xdr:rowOff>114300</xdr:rowOff>
    </xdr:from>
    <xdr:to>
      <xdr:col>7</xdr:col>
      <xdr:colOff>638175</xdr:colOff>
      <xdr:row>0</xdr:row>
      <xdr:rowOff>676275</xdr:rowOff>
    </xdr:to>
    <xdr:pic>
      <xdr:nvPicPr>
        <xdr:cNvPr id="10" name="Picture 1">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257174</xdr:colOff>
      <xdr:row>6</xdr:row>
      <xdr:rowOff>66674</xdr:rowOff>
    </xdr:from>
    <xdr:to>
      <xdr:col>7</xdr:col>
      <xdr:colOff>657224</xdr:colOff>
      <xdr:row>9</xdr:row>
      <xdr:rowOff>295274</xdr:rowOff>
    </xdr:to>
    <xdr:graphicFrame macro="">
      <xdr:nvGraphicFramePr>
        <xdr:cNvPr id="4" name="Diagramm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1171575</xdr:colOff>
      <xdr:row>12</xdr:row>
      <xdr:rowOff>47625</xdr:rowOff>
    </xdr:from>
    <xdr:to>
      <xdr:col>6</xdr:col>
      <xdr:colOff>533400</xdr:colOff>
      <xdr:row>12</xdr:row>
      <xdr:rowOff>476249</xdr:rowOff>
    </xdr:to>
    <xdr:pic>
      <xdr:nvPicPr>
        <xdr:cNvPr id="7" name="Picture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52925" y="6962775"/>
          <a:ext cx="2076450" cy="42862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1190625</xdr:colOff>
      <xdr:row>0</xdr:row>
      <xdr:rowOff>114300</xdr:rowOff>
    </xdr:from>
    <xdr:to>
      <xdr:col>7</xdr:col>
      <xdr:colOff>647700</xdr:colOff>
      <xdr:row>0</xdr:row>
      <xdr:rowOff>676275</xdr:rowOff>
    </xdr:to>
    <xdr:pic>
      <xdr:nvPicPr>
        <xdr:cNvPr id="5" name="Picture 1">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71975"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76200</xdr:rowOff>
    </xdr:from>
    <xdr:to>
      <xdr:col>1</xdr:col>
      <xdr:colOff>3827689</xdr:colOff>
      <xdr:row>2</xdr:row>
      <xdr:rowOff>93890</xdr:rowOff>
    </xdr:to>
    <xdr:pic>
      <xdr:nvPicPr>
        <xdr:cNvPr id="12" name="Picture 11">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800100"/>
          <a:ext cx="3837214" cy="1344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mwgroup.sharepoint.com/sites/TeamISM/Freigegebene%20Dokumente/General/TISAX@BMW/Arbeitsversion%20VDA%20ISA%205/Kopie%20von%20VDA-ISA_Arbeitsversion_5-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are.enx.com/Users/immo.wehrenberg/AppData/Local/Microsoft/Windows/INetCache/Content.Outlook/VX6BW20C/VDA_ISA_5_v2020_02_21_New_Structure_3_8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hare.enx.com/Users/immo.wehrenberg/Documents/VDA-ISA_Arbeitsversion_5-x-x%20dad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llkommen"/>
      <sheetName val="Deckblatt"/>
      <sheetName val="Reifegrade"/>
      <sheetName val="Definitionen"/>
      <sheetName val="Informationssicherheit"/>
      <sheetName val="Prototypenschutz"/>
      <sheetName val="Datenschutz"/>
      <sheetName val="Ergebnisse (ISA5)"/>
      <sheetName val="Ergebnisse (ISA4)"/>
      <sheetName val="Beispiele KPI"/>
      <sheetName val="Lizenz"/>
      <sheetName val="Änderungshistorie"/>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llkommen"/>
      <sheetName val="Reifegrade"/>
      <sheetName val="Deckblatt"/>
      <sheetName val="Ergebnisse (ISA4 - ISO27001)"/>
      <sheetName val="Ergebnisse (ISA5)"/>
      <sheetName val="Informationssicherheit"/>
      <sheetName val="Datenschutz"/>
      <sheetName val="Prototypenschutz"/>
      <sheetName val="KPIs"/>
      <sheetName val="Beispiele"/>
      <sheetName val="Glossar"/>
      <sheetName val="Lizenz"/>
      <sheetName val="Änderungshistorie"/>
      <sheetName val="Hinweise"/>
      <sheetName val="V5 - VDA ISA Overview"/>
      <sheetName val="Maßnahmenbehandlungs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fegrade"/>
      <sheetName val="Deckblatt"/>
      <sheetName val="Ergebnisse (ISA4 - ISO27001)"/>
      <sheetName val="Ergebnisse (ISA5)"/>
      <sheetName val="Informationssicherheit"/>
      <sheetName val="Datenschutz"/>
      <sheetName val="Prototypenschutz"/>
      <sheetName val="KPIs"/>
      <sheetName val="Glossar"/>
      <sheetName val="Beispiele"/>
      <sheetName val="Lizenz"/>
      <sheetName val="Änderungshistorie"/>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elle68" displayName="Tabelle68" ref="B2:H23" totalsRowShown="0" headerRowDxfId="230" dataDxfId="229">
  <autoFilter ref="B2:H23" xr:uid="{00000000-0009-0000-0100-000007000000}"/>
  <tableColumns count="7">
    <tableColumn id="1" xr3:uid="{00000000-0010-0000-0000-000001000000}" name=" " dataDxfId="228"/>
    <tableColumn id="2" xr3:uid="{00000000-0010-0000-0000-000002000000}" name="Reifegrad 0" dataDxfId="227"/>
    <tableColumn id="3" xr3:uid="{00000000-0010-0000-0000-000003000000}" name="Reifegrad 1" dataDxfId="226"/>
    <tableColumn id="4" xr3:uid="{00000000-0010-0000-0000-000004000000}" name="Reifegrad 2" dataDxfId="225"/>
    <tableColumn id="5" xr3:uid="{00000000-0010-0000-0000-000005000000}" name="Reifegrad 3" dataDxfId="224"/>
    <tableColumn id="6" xr3:uid="{00000000-0010-0000-0000-000006000000}" name="Reifegrad 4" dataDxfId="223"/>
    <tableColumn id="7" xr3:uid="{00000000-0010-0000-0000-000007000000}" name="Reifegrad 5" dataDxfId="22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le6" displayName="Tabelle6" ref="B28:E50" totalsRowShown="0" headerRowDxfId="221" dataDxfId="220">
  <autoFilter ref="B28:E50" xr:uid="{00000000-0009-0000-0100-000001000000}"/>
  <sortState xmlns:xlrd2="http://schemas.microsoft.com/office/spreadsheetml/2017/richdata2" ref="B29:E49">
    <sortCondition ref="B28:B49"/>
  </sortState>
  <tableColumns count="4">
    <tableColumn id="1" xr3:uid="{00000000-0010-0000-0100-000001000000}" name="Begriff" dataDxfId="219"/>
    <tableColumn id="2" xr3:uid="{00000000-0010-0000-0100-000002000000}" name=" " dataDxfId="218"/>
    <tableColumn id="3" xr3:uid="{00000000-0010-0000-0100-000003000000}" name="Erläuterung" dataDxfId="217"/>
    <tableColumn id="4" xr3:uid="{00000000-0010-0000-0100-000004000000}" name="Beispiele" dataDxfId="21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le9" displayName="Tabelle9" ref="B17:E25" totalsRowShown="0" headerRowDxfId="215" dataDxfId="214">
  <autoFilter ref="B17:E25" xr:uid="{00000000-0009-0000-0100-000005000000}"/>
  <tableColumns count="4">
    <tableColumn id="1" xr3:uid="{00000000-0010-0000-0200-000001000000}" name="Begriff" dataDxfId="213"/>
    <tableColumn id="2" xr3:uid="{00000000-0010-0000-0200-000002000000}" name=" " dataDxfId="212"/>
    <tableColumn id="3" xr3:uid="{00000000-0010-0000-0200-000003000000}" name="Erläuterung" dataDxfId="211"/>
    <tableColumn id="4" xr3:uid="{00000000-0010-0000-0200-000004000000}" name="Beispiele" dataDxfId="21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ISMS_Checkliste" displayName="ISMS_Checkliste" ref="A2:AA142" totalsRowShown="0" headerRowDxfId="167" dataDxfId="166">
  <autoFilter ref="A2:AA142" xr:uid="{00000000-0009-0000-0100-000002000000}"/>
  <sortState xmlns:xlrd2="http://schemas.microsoft.com/office/spreadsheetml/2017/richdata2" ref="A3:AA142">
    <sortCondition ref="D2:D142"/>
  </sortState>
  <tableColumns count="27">
    <tableColumn id="5" xr3:uid="{00000000-0010-0000-0300-000005000000}" name="Row_Format" dataDxfId="165">
      <calculatedColumnFormula>IF(AND($B3&lt;&gt;"",$D$3="1",NOT(ISBLANK($D3))),"header",IF(AND($B3&lt;&gt;"",$D$3&lt;&gt;"1",NOT(ISBLANK($D3))),"blank",IF(AND($B3&lt;&gt;"",$C$3="01",NOT(ISBLANK($C3))),"header",IF(AND($B3&lt;&gt;"",$C$3&lt;&gt;"01",NOT(ISBLANK($C3))),"blank",IF(AND($B3&lt;&gt;"",$C$3&lt;&gt;"01",NOT(ISBLANK($C3))),"blank",IF(AND($D$3="1",ISBLANK($D3),ISBLANK($B3)),"blank","control"))))))</calculatedColumnFormula>
    </tableColumn>
    <tableColumn id="6" xr3:uid="{00000000-0010-0000-0300-000006000000}" name="Is_Title?" dataDxfId="164"/>
    <tableColumn id="7" xr3:uid="{00000000-0010-0000-0300-000007000000}" name="ISA Classic" dataDxfId="163"/>
    <tableColumn id="9" xr3:uid="{00000000-0010-0000-0300-000009000000}" name="ISA New" dataDxfId="162"/>
    <tableColumn id="8" xr3:uid="{00000000-0010-0000-0300-000008000000}" name="Reifegrad" dataDxfId="161"/>
    <tableColumn id="28" xr3:uid="{00000000-0010-0000-0300-00001C000000}" name="Beschreibung der Umsetzung" dataDxfId="160"/>
    <tableColumn id="2" xr3:uid="{00000000-0010-0000-0300-000002000000}" name="Referenz Dokumentation" dataDxfId="159"/>
    <tableColumn id="1" xr3:uid="{00000000-0010-0000-0300-000001000000}" name="Feststellungen/Prüfergebnis" dataDxfId="158"/>
    <tableColumn id="10" xr3:uid="{00000000-0010-0000-0300-00000A000000}" name="Kontrollfrage" dataDxfId="157"/>
    <tableColumn id="14" xr3:uid="{00000000-0010-0000-0300-00000E000000}" name="Ziel" dataDxfId="156"/>
    <tableColumn id="30" xr3:uid="{00000000-0010-0000-0300-00001E000000}" name="Anforderungen _x000a_(muss)" dataDxfId="155"/>
    <tableColumn id="11" xr3:uid="{00000000-0010-0000-0300-00000B000000}" name="Anforderungen _x000a_(sollte)" dataDxfId="154"/>
    <tableColumn id="31" xr3:uid="{00000000-0010-0000-0300-00001F000000}" name="Zusatzanforderungen_x000a_bei hohem Schutzbedarf" dataDxfId="153"/>
    <tableColumn id="32" xr3:uid="{00000000-0010-0000-0300-000020000000}" name="Zusatzanforderungen_x000a_bei sehr hohem Schutzbedarf" dataDxfId="152"/>
    <tableColumn id="13" xr3:uid="{00000000-0010-0000-0300-00000D000000}" name="Üblicher Prozessverantwortlicher" dataDxfId="151"/>
    <tableColumn id="3" xr3:uid="{00000000-0010-0000-0300-000003000000}" name="Referenz zu anderen Standards" dataDxfId="150"/>
    <tableColumn id="16" xr3:uid="{00000000-0010-0000-0300-000010000000}" name="Maßnahmen/Empfehlungen" dataDxfId="149"/>
    <tableColumn id="17" xr3:uid="{00000000-0010-0000-0300-000011000000}" name="Datum der Feststellung" dataDxfId="148"/>
    <tableColumn id="18" xr3:uid="{00000000-0010-0000-0300-000012000000}" name="Datum der Erledigung" dataDxfId="147"/>
    <tableColumn id="19" xr3:uid="{00000000-0010-0000-0300-000013000000}" name="Verantwortliche Abteilung" dataDxfId="146"/>
    <tableColumn id="20" xr3:uid="{00000000-0010-0000-0300-000014000000}" name="Kontakt" dataDxfId="145"/>
    <tableColumn id="21" xr3:uid="{00000000-0010-0000-0300-000015000000}" name="Weitere Informationen" dataDxfId="144"/>
    <tableColumn id="22" xr3:uid="{00000000-0010-0000-0300-000016000000}" name="Hilfestellung:_x000a_Beispiele &quot;Normaler Schutzbedarf&quot;" dataDxfId="143"/>
    <tableColumn id="23" xr3:uid="{00000000-0010-0000-0300-000017000000}" name="Hilfestellung:_x000a_Beispiele &quot;Hoher Schutzbedarf&quot;" dataDxfId="142"/>
    <tableColumn id="25" xr3:uid="{00000000-0010-0000-0300-000019000000}" name="Hilfestellung:_x000a_Beispiele &quot;sehr hoher Schutzbedarf&quot;" dataDxfId="141"/>
    <tableColumn id="26" xr3:uid="{00000000-0010-0000-0300-00001A000000}" name="Mögliche Fragestellungen (Beispiele, nicht verbindlich)" dataDxfId="140"/>
    <tableColumn id="27" xr3:uid="{00000000-0010-0000-0300-00001B000000}" name="Mögliche Nachweise (nicht verbindlich)" dataDxfId="13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ISMS_Checkliste4" displayName="ISMS_Checkliste4" ref="A2:AA30" totalsRowShown="0" headerRowDxfId="106" dataDxfId="105">
  <autoFilter ref="A2:AA30" xr:uid="{00000000-0009-0000-0100-000003000000}"/>
  <sortState xmlns:xlrd2="http://schemas.microsoft.com/office/spreadsheetml/2017/richdata2" ref="A3:AA30">
    <sortCondition ref="D2:D30"/>
  </sortState>
  <tableColumns count="27">
    <tableColumn id="5" xr3:uid="{00000000-0010-0000-0400-000005000000}" name="Row_Format" dataDxfId="104">
      <calculatedColumnFormula>IF(AND($B3="x",$D$3="1",NOT(ISBLANK($D3))),"header",IF(AND($B3="x",$D$3&lt;&gt;"1",NOT(ISBLANK($D3))),"blank",IF(AND($B3="x",$C$3="01",NOT(ISBLANK($C3))),"header",IF(AND($B3="x",$C$3&lt;&gt;"01",NOT(ISBLANK($C3))),"blank",IF(AND($B3="x",$C$3&lt;&gt;"01",NOT(ISBLANK($C3))),"blank",IF(AND($D$3="1",ISBLANK($D3),ISBLANK($B3)),"blank","control"))))))</calculatedColumnFormula>
    </tableColumn>
    <tableColumn id="6" xr3:uid="{00000000-0010-0000-0400-000006000000}" name="Is_Title?" dataDxfId="103"/>
    <tableColumn id="7" xr3:uid="{00000000-0010-0000-0400-000007000000}" name="ISA Classic" dataDxfId="102"/>
    <tableColumn id="9" xr3:uid="{00000000-0010-0000-0400-000009000000}" name="ISA New" dataDxfId="101"/>
    <tableColumn id="8" xr3:uid="{00000000-0010-0000-0400-000008000000}" name="Reifegrad" dataDxfId="100"/>
    <tableColumn id="28" xr3:uid="{00000000-0010-0000-0400-00001C000000}" name="Beschreibung der Umsetzung" dataDxfId="99"/>
    <tableColumn id="2" xr3:uid="{00000000-0010-0000-0400-000002000000}" name="Referenz Dokumentation" dataDxfId="98"/>
    <tableColumn id="1" xr3:uid="{00000000-0010-0000-0400-000001000000}" name="Feststellungen/Prüfergebnis" dataDxfId="97"/>
    <tableColumn id="10" xr3:uid="{00000000-0010-0000-0400-00000A000000}" name="Kontrollfrage" dataDxfId="96"/>
    <tableColumn id="14" xr3:uid="{00000000-0010-0000-0400-00000E000000}" name="Ziel" dataDxfId="95"/>
    <tableColumn id="30" xr3:uid="{00000000-0010-0000-0400-00001E000000}" name="Anforderungen _x000a_(muss)" dataDxfId="94"/>
    <tableColumn id="11" xr3:uid="{00000000-0010-0000-0400-00000B000000}" name="Anforderungen _x000a_(sollte)" dataDxfId="93"/>
    <tableColumn id="31" xr3:uid="{00000000-0010-0000-0400-00001F000000}" name="Zusatzanforderungen_x000a_bei als schutzbedürftig klassifizierten Fahrzeugen" dataDxfId="92"/>
    <tableColumn id="13" xr3:uid="{00000000-0010-0000-0400-00000D000000}" name="Üblicher Prozessverantwortlicher " dataDxfId="91"/>
    <tableColumn id="4" xr3:uid="{00000000-0010-0000-0400-000004000000}" name="Referenz zu anderen Standards" dataDxfId="90"/>
    <tableColumn id="16" xr3:uid="{00000000-0010-0000-0400-000010000000}" name="Maßnahmen/Empfehlungen" dataDxfId="89"/>
    <tableColumn id="17" xr3:uid="{00000000-0010-0000-0400-000011000000}" name="Datum der Feststellung" dataDxfId="88"/>
    <tableColumn id="18" xr3:uid="{00000000-0010-0000-0400-000012000000}" name="Datum der Erledigung" dataDxfId="87"/>
    <tableColumn id="19" xr3:uid="{00000000-0010-0000-0400-000013000000}" name="Verantwortliche Abteilung" dataDxfId="86"/>
    <tableColumn id="20" xr3:uid="{00000000-0010-0000-0400-000014000000}" name="Kontakt" dataDxfId="85"/>
    <tableColumn id="21" xr3:uid="{00000000-0010-0000-0400-000015000000}" name="Weitere Informationen" dataDxfId="84"/>
    <tableColumn id="22" xr3:uid="{00000000-0010-0000-0400-000016000000}" name="Hilfestellung:_x000a_Beispiele &quot;Normaler Schutzbedarf&quot;" dataDxfId="83"/>
    <tableColumn id="23" xr3:uid="{00000000-0010-0000-0400-000017000000}" name="Hilfestellung:_x000a_Beispiele &quot;Hoher Schutzbedarf&quot;" dataDxfId="82"/>
    <tableColumn id="24" xr3:uid="{00000000-0010-0000-0400-000018000000}" name="Hilfestellung:_x000a_Beispiele &quot;sehr hoher Schutzbedarf&quot;" dataDxfId="81"/>
    <tableColumn id="25" xr3:uid="{00000000-0010-0000-0400-000019000000}" name="Mögliche Fragestellungen (Beispiele, nicht verbindlich)" dataDxfId="80"/>
    <tableColumn id="26" xr3:uid="{00000000-0010-0000-0400-00001A000000}" name="Mögliche Nachweise (nicht verbindlich)" dataDxfId="79"/>
    <tableColumn id="27" xr3:uid="{00000000-0010-0000-0400-00001B000000}" name="Spalte4" dataDxfId="7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ISMS_Checkliste45" displayName="ISMS_Checkliste45" ref="A2:X7" totalsRowShown="0" headerRowDxfId="67" dataDxfId="66">
  <sortState xmlns:xlrd2="http://schemas.microsoft.com/office/spreadsheetml/2017/richdata2" ref="A3:Y140">
    <sortCondition ref="C2:C140"/>
  </sortState>
  <tableColumns count="24">
    <tableColumn id="5" xr3:uid="{00000000-0010-0000-0500-000005000000}" name="Row_Format" dataDxfId="65">
      <calculatedColumnFormula>IF(AND($B3&lt;&gt;"",$D$3="24",NOT(ISBLANK($D3))),"header",IF(AND($B3&lt;&gt;"",$D$3&lt;&gt;"24",NOT(ISBLANK($D3))),"blank",IF(AND($B3&lt;&gt;"",$C$3="24",NOT(ISBLANK($C3))),"header",IF(AND($B3&lt;&gt;"",$C$3&lt;&gt;"24",NOT(ISBLANK($C3))),"blank",IF(AND($B3&lt;&gt;"",$C$3&lt;&gt;"24",NOT(ISBLANK($C3))),"blank",IF(AND($D$3="24",ISBLANK($D3),ISBLANK($B3)),"blank","control"))))))</calculatedColumnFormula>
    </tableColumn>
    <tableColumn id="6" xr3:uid="{00000000-0010-0000-0500-000006000000}" name="Is_Title?" dataDxfId="64"/>
    <tableColumn id="7" xr3:uid="{00000000-0010-0000-0500-000007000000}" name="ISA Classic" dataDxfId="63"/>
    <tableColumn id="9" xr3:uid="{00000000-0010-0000-0500-000009000000}" name="ISA New" dataDxfId="62"/>
    <tableColumn id="8" xr3:uid="{00000000-0010-0000-0500-000008000000}" name="Bewertung" dataDxfId="61"/>
    <tableColumn id="28" xr3:uid="{00000000-0010-0000-0500-00001C000000}" name="Beschreibung der Umsetzung" dataDxfId="60"/>
    <tableColumn id="2" xr3:uid="{00000000-0010-0000-0500-000002000000}" name="Referenz Dokumentation" dataDxfId="59"/>
    <tableColumn id="1" xr3:uid="{00000000-0010-0000-0500-000001000000}" name="Feststellungen/Prüfergebnis" dataDxfId="58"/>
    <tableColumn id="10" xr3:uid="{00000000-0010-0000-0500-00000A000000}" name="Kontrollfrage" dataDxfId="57"/>
    <tableColumn id="14" xr3:uid="{00000000-0010-0000-0500-00000E000000}" name="Anforderungen" dataDxfId="56"/>
    <tableColumn id="30" xr3:uid="{00000000-0010-0000-0500-00001E000000}" name=" " dataDxfId="55"/>
    <tableColumn id="11" xr3:uid="{00000000-0010-0000-0500-00000B000000}" name="  " dataDxfId="54"/>
    <tableColumn id="13" xr3:uid="{00000000-0010-0000-0500-00000D000000}" name="Üblicher Prozessverantwortlicher " dataDxfId="53"/>
    <tableColumn id="3" xr3:uid="{00000000-0010-0000-0500-000003000000}" name="Maßnahmen/Empfehlungen" dataDxfId="52"/>
    <tableColumn id="4" xr3:uid="{00000000-0010-0000-0500-000004000000}" name="Datum der Feststellung" dataDxfId="51"/>
    <tableColumn id="17" xr3:uid="{00000000-0010-0000-0500-000011000000}" name="Datum der Erledigung" dataDxfId="50"/>
    <tableColumn id="18" xr3:uid="{00000000-0010-0000-0500-000012000000}" name="Verantwortliche Abteilung" dataDxfId="49"/>
    <tableColumn id="19" xr3:uid="{00000000-0010-0000-0500-000013000000}" name="Kontakt" dataDxfId="48"/>
    <tableColumn id="15" xr3:uid="{00000000-0010-0000-0500-00000F000000}" name="Weitere Informationen" dataDxfId="47"/>
    <tableColumn id="26" xr3:uid="{00000000-0010-0000-0500-00001A000000}" name="Hilfestellung:_x000a_Beispiele &quot;Normaler Schutzbedarf&quot;" dataDxfId="46"/>
    <tableColumn id="27" xr3:uid="{00000000-0010-0000-0500-00001B000000}" name="Hilfestellung:_x000a_Beispiele &quot;Hoher Schutzbedarf&quot;" dataDxfId="45"/>
    <tableColumn id="12" xr3:uid="{00000000-0010-0000-0500-00000C000000}" name="Hilfestellung:_x000a_Beispiele &quot;sehr hoher Schutzbedarf&quot;" dataDxfId="44"/>
    <tableColumn id="16" xr3:uid="{00000000-0010-0000-0500-000010000000}" name="Mögliche Fragestellungen (Beispiele, nicht verbindlich)" dataDxfId="43"/>
    <tableColumn id="20" xr3:uid="{00000000-0010-0000-0500-000014000000}" name="Mögliche Nachweise (nicht verbindlich)" dataDxfId="42"/>
  </tableColumns>
  <tableStyleInfo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C76"/>
  <sheetViews>
    <sheetView tabSelected="1" zoomScaleNormal="100" workbookViewId="0"/>
  </sheetViews>
  <sheetFormatPr baseColWidth="10" defaultColWidth="9.109375" defaultRowHeight="13.2" x14ac:dyDescent="0.25"/>
  <cols>
    <col min="1" max="1" width="1.6640625" style="54" customWidth="1"/>
    <col min="2" max="2" width="110.6640625" style="50" customWidth="1"/>
    <col min="3" max="3" width="1.6640625" style="54" customWidth="1"/>
    <col min="4" max="16384" width="9.109375" style="51"/>
  </cols>
  <sheetData>
    <row r="1" spans="1:3" s="49" customFormat="1" ht="59.25" customHeight="1" x14ac:dyDescent="0.25">
      <c r="A1" s="48"/>
      <c r="B1" s="331" t="s">
        <v>0</v>
      </c>
      <c r="C1" s="48"/>
    </row>
    <row r="2" spans="1:3" x14ac:dyDescent="0.25">
      <c r="A2" s="48"/>
      <c r="C2" s="48"/>
    </row>
    <row r="3" spans="1:3" ht="52.8" x14ac:dyDescent="0.25">
      <c r="A3" s="48"/>
      <c r="B3" s="53" t="s">
        <v>1152</v>
      </c>
      <c r="C3" s="48"/>
    </row>
    <row r="5" spans="1:3" ht="79.2" x14ac:dyDescent="0.25">
      <c r="B5" s="53" t="s">
        <v>1293</v>
      </c>
    </row>
    <row r="6" spans="1:3" ht="6.75" customHeight="1" x14ac:dyDescent="0.25"/>
    <row r="7" spans="1:3" ht="92.4" x14ac:dyDescent="0.25">
      <c r="B7" s="53" t="s">
        <v>1306</v>
      </c>
    </row>
    <row r="8" spans="1:3" ht="39.6" x14ac:dyDescent="0.25">
      <c r="B8" s="53" t="s">
        <v>1308</v>
      </c>
    </row>
    <row r="9" spans="1:3" x14ac:dyDescent="0.25">
      <c r="B9" s="53"/>
    </row>
    <row r="10" spans="1:3" x14ac:dyDescent="0.25">
      <c r="B10" s="53" t="s">
        <v>1307</v>
      </c>
    </row>
    <row r="11" spans="1:3" x14ac:dyDescent="0.25">
      <c r="B11" s="53"/>
    </row>
    <row r="12" spans="1:3" x14ac:dyDescent="0.25">
      <c r="B12" s="429"/>
    </row>
    <row r="19" spans="1:3" x14ac:dyDescent="0.25">
      <c r="A19" s="300"/>
      <c r="C19" s="300"/>
    </row>
    <row r="25" spans="1:3" x14ac:dyDescent="0.25">
      <c r="A25" s="300"/>
      <c r="C25" s="300"/>
    </row>
    <row r="39" spans="1:3" x14ac:dyDescent="0.25">
      <c r="A39" s="300"/>
      <c r="C39" s="300"/>
    </row>
    <row r="66" spans="1:3" x14ac:dyDescent="0.25">
      <c r="A66" s="55"/>
      <c r="C66" s="55"/>
    </row>
    <row r="76" spans="1:3" x14ac:dyDescent="0.25">
      <c r="A76" s="55"/>
      <c r="C76" s="55"/>
    </row>
  </sheetData>
  <pageMargins left="0.7" right="0.7" top="0.78740157499999996" bottom="0.78740157499999996" header="0.3" footer="0.3"/>
  <pageSetup orientation="portrait" r:id="rId1"/>
  <headerFooter>
    <oddHeader>&amp;L&amp;"Arial"&amp;8&amp;K000000INTERNAL&amp;1#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AT27"/>
  <sheetViews>
    <sheetView zoomScaleNormal="100" workbookViewId="0">
      <pane xSplit="1" topLeftCell="B1" activePane="topRight" state="frozen"/>
      <selection pane="topRight" activeCell="A8" sqref="A8"/>
    </sheetView>
  </sheetViews>
  <sheetFormatPr baseColWidth="10" defaultColWidth="11.33203125" defaultRowHeight="14.4" x14ac:dyDescent="0.3"/>
  <cols>
    <col min="1" max="1" width="23.33203125" style="311" customWidth="1"/>
    <col min="2" max="5" width="25.6640625" style="172" customWidth="1"/>
    <col min="6" max="6" width="25.6640625" style="173" customWidth="1"/>
    <col min="7" max="17" width="25.6640625" style="172" customWidth="1"/>
    <col min="18" max="18" width="10.33203125" style="172" customWidth="1"/>
    <col min="19" max="41" width="25.6640625" style="170" customWidth="1"/>
    <col min="42" max="46" width="11.33203125" style="2"/>
    <col min="47" max="16384" width="11.33203125" style="170"/>
  </cols>
  <sheetData>
    <row r="1" spans="1:41" ht="62.25" customHeight="1" x14ac:dyDescent="0.3">
      <c r="A1" s="281"/>
      <c r="B1" s="477" t="s">
        <v>959</v>
      </c>
      <c r="C1" s="478"/>
      <c r="D1" s="478"/>
      <c r="E1" s="301"/>
      <c r="F1" s="302"/>
      <c r="G1" s="301"/>
      <c r="H1" s="301"/>
      <c r="I1" s="301"/>
      <c r="J1" s="301"/>
      <c r="K1" s="301"/>
      <c r="L1" s="301"/>
      <c r="M1" s="301"/>
      <c r="N1" s="301"/>
      <c r="O1" s="301"/>
      <c r="P1" s="301"/>
      <c r="Q1" s="301"/>
      <c r="R1" s="301"/>
      <c r="S1" s="51"/>
      <c r="T1" s="51"/>
      <c r="U1" s="51"/>
      <c r="V1" s="51"/>
      <c r="W1" s="51"/>
      <c r="X1" s="51"/>
      <c r="Y1" s="51"/>
      <c r="Z1" s="51"/>
      <c r="AA1" s="51"/>
      <c r="AB1" s="51"/>
      <c r="AC1" s="51"/>
      <c r="AD1" s="51"/>
      <c r="AE1" s="51"/>
      <c r="AF1" s="51"/>
      <c r="AG1" s="51"/>
      <c r="AH1" s="51"/>
      <c r="AI1" s="51"/>
      <c r="AJ1" s="51"/>
      <c r="AK1" s="51"/>
      <c r="AL1" s="51"/>
      <c r="AM1" s="51"/>
      <c r="AN1" s="51"/>
      <c r="AO1" s="51"/>
    </row>
    <row r="2" spans="1:41" x14ac:dyDescent="0.3">
      <c r="A2" s="303"/>
      <c r="B2" s="304"/>
      <c r="C2" s="304"/>
      <c r="D2" s="304"/>
      <c r="E2" s="304"/>
      <c r="F2" s="305"/>
      <c r="G2" s="304"/>
      <c r="H2" s="304"/>
      <c r="I2" s="304"/>
      <c r="J2" s="304"/>
      <c r="K2" s="304"/>
      <c r="L2" s="304"/>
      <c r="M2" s="304"/>
      <c r="N2" s="304"/>
      <c r="O2" s="304"/>
      <c r="P2" s="304"/>
      <c r="Q2" s="304"/>
      <c r="R2" s="301"/>
      <c r="S2" s="303"/>
      <c r="T2" s="303"/>
      <c r="U2" s="303"/>
      <c r="V2" s="303"/>
      <c r="W2" s="303"/>
      <c r="X2" s="303"/>
      <c r="Y2" s="303"/>
      <c r="Z2" s="303"/>
      <c r="AA2" s="303"/>
      <c r="AB2" s="303"/>
      <c r="AC2" s="303"/>
      <c r="AD2" s="303"/>
      <c r="AE2" s="303"/>
      <c r="AF2" s="303"/>
      <c r="AG2" s="303"/>
      <c r="AH2" s="303"/>
      <c r="AI2" s="303"/>
      <c r="AJ2" s="303"/>
      <c r="AK2" s="303"/>
      <c r="AL2" s="303"/>
      <c r="AM2" s="303"/>
      <c r="AN2" s="303"/>
      <c r="AO2" s="303"/>
    </row>
    <row r="3" spans="1:41" s="169" customFormat="1" ht="55.2" x14ac:dyDescent="0.3">
      <c r="A3" s="307" t="s">
        <v>1060</v>
      </c>
      <c r="B3" s="479" t="s">
        <v>1062</v>
      </c>
      <c r="C3" s="475"/>
      <c r="D3" s="480" t="s">
        <v>1063</v>
      </c>
      <c r="E3" s="480"/>
      <c r="F3" s="480"/>
      <c r="G3" s="475" t="s">
        <v>1088</v>
      </c>
      <c r="H3" s="475"/>
      <c r="I3" s="475" t="s">
        <v>1020</v>
      </c>
      <c r="J3" s="475"/>
      <c r="K3" s="480" t="s">
        <v>1089</v>
      </c>
      <c r="L3" s="480"/>
      <c r="M3" s="475"/>
      <c r="N3" s="475" t="s">
        <v>1090</v>
      </c>
      <c r="O3" s="475"/>
      <c r="P3" s="475" t="s">
        <v>856</v>
      </c>
      <c r="Q3" s="475"/>
      <c r="R3" s="301"/>
      <c r="S3" s="475" t="s">
        <v>857</v>
      </c>
      <c r="T3" s="475"/>
      <c r="U3" s="475" t="s">
        <v>858</v>
      </c>
      <c r="V3" s="475"/>
      <c r="W3" s="475" t="s">
        <v>859</v>
      </c>
      <c r="X3" s="475"/>
      <c r="Y3" s="475" t="s">
        <v>860</v>
      </c>
      <c r="Z3" s="475"/>
      <c r="AA3" s="476"/>
      <c r="AB3" s="475" t="s">
        <v>1091</v>
      </c>
      <c r="AC3" s="475"/>
      <c r="AD3" s="476"/>
      <c r="AE3" s="476"/>
      <c r="AF3" s="475" t="s">
        <v>861</v>
      </c>
      <c r="AG3" s="475"/>
      <c r="AH3" s="480" t="s">
        <v>1092</v>
      </c>
      <c r="AI3" s="475"/>
      <c r="AJ3" s="308" t="s">
        <v>862</v>
      </c>
      <c r="AK3" s="475" t="s">
        <v>1093</v>
      </c>
      <c r="AL3" s="476"/>
      <c r="AM3" s="476"/>
      <c r="AN3" s="475" t="s">
        <v>863</v>
      </c>
      <c r="AO3" s="475"/>
    </row>
    <row r="4" spans="1:41" s="169" customFormat="1" ht="41.4" x14ac:dyDescent="0.3">
      <c r="A4" s="307" t="s">
        <v>1061</v>
      </c>
      <c r="B4" s="475" t="s">
        <v>539</v>
      </c>
      <c r="C4" s="475"/>
      <c r="D4" s="480" t="s">
        <v>540</v>
      </c>
      <c r="E4" s="480"/>
      <c r="F4" s="480"/>
      <c r="G4" s="475" t="s">
        <v>1119</v>
      </c>
      <c r="H4" s="475"/>
      <c r="I4" s="475" t="s">
        <v>541</v>
      </c>
      <c r="J4" s="475"/>
      <c r="K4" s="480" t="s">
        <v>542</v>
      </c>
      <c r="L4" s="480"/>
      <c r="M4" s="475"/>
      <c r="N4" s="475" t="s">
        <v>543</v>
      </c>
      <c r="O4" s="475"/>
      <c r="P4" s="475" t="s">
        <v>544</v>
      </c>
      <c r="Q4" s="475"/>
      <c r="R4" s="301"/>
      <c r="S4" s="481" t="s">
        <v>545</v>
      </c>
      <c r="T4" s="481"/>
      <c r="U4" s="481" t="s">
        <v>546</v>
      </c>
      <c r="V4" s="481"/>
      <c r="W4" s="481" t="s">
        <v>547</v>
      </c>
      <c r="X4" s="481"/>
      <c r="Y4" s="475" t="s">
        <v>548</v>
      </c>
      <c r="Z4" s="475"/>
      <c r="AA4" s="152" t="s">
        <v>549</v>
      </c>
      <c r="AB4" s="475" t="s">
        <v>550</v>
      </c>
      <c r="AC4" s="475"/>
      <c r="AD4" s="475" t="s">
        <v>551</v>
      </c>
      <c r="AE4" s="475"/>
      <c r="AF4" s="475" t="s">
        <v>552</v>
      </c>
      <c r="AG4" s="475"/>
      <c r="AH4" s="480" t="s">
        <v>553</v>
      </c>
      <c r="AI4" s="475"/>
      <c r="AJ4" s="308" t="s">
        <v>554</v>
      </c>
      <c r="AK4" s="152" t="s">
        <v>555</v>
      </c>
      <c r="AL4" s="475" t="s">
        <v>556</v>
      </c>
      <c r="AM4" s="475"/>
      <c r="AN4" s="475" t="s">
        <v>557</v>
      </c>
      <c r="AO4" s="475"/>
    </row>
    <row r="5" spans="1:41" x14ac:dyDescent="0.3">
      <c r="A5" s="307" t="s">
        <v>558</v>
      </c>
      <c r="B5" s="309" t="s">
        <v>559</v>
      </c>
      <c r="C5" s="309" t="s">
        <v>560</v>
      </c>
      <c r="D5" s="309" t="s">
        <v>559</v>
      </c>
      <c r="E5" s="309" t="s">
        <v>559</v>
      </c>
      <c r="F5" s="309" t="s">
        <v>560</v>
      </c>
      <c r="G5" s="309" t="s">
        <v>559</v>
      </c>
      <c r="H5" s="309" t="s">
        <v>560</v>
      </c>
      <c r="I5" s="310" t="s">
        <v>559</v>
      </c>
      <c r="J5" s="310" t="s">
        <v>560</v>
      </c>
      <c r="K5" s="309" t="s">
        <v>559</v>
      </c>
      <c r="L5" s="309" t="s">
        <v>559</v>
      </c>
      <c r="M5" s="309" t="s">
        <v>560</v>
      </c>
      <c r="N5" s="309" t="s">
        <v>559</v>
      </c>
      <c r="O5" s="309" t="s">
        <v>560</v>
      </c>
      <c r="P5" s="310" t="s">
        <v>559</v>
      </c>
      <c r="Q5" s="309" t="s">
        <v>560</v>
      </c>
      <c r="R5" s="301"/>
      <c r="S5" s="309" t="s">
        <v>559</v>
      </c>
      <c r="T5" s="309" t="s">
        <v>559</v>
      </c>
      <c r="U5" s="309" t="s">
        <v>559</v>
      </c>
      <c r="V5" s="309" t="s">
        <v>560</v>
      </c>
      <c r="W5" s="309" t="s">
        <v>559</v>
      </c>
      <c r="X5" s="309" t="s">
        <v>560</v>
      </c>
      <c r="Y5" s="309" t="s">
        <v>559</v>
      </c>
      <c r="Z5" s="309" t="s">
        <v>560</v>
      </c>
      <c r="AA5" s="309" t="s">
        <v>559</v>
      </c>
      <c r="AB5" s="309" t="s">
        <v>559</v>
      </c>
      <c r="AC5" s="309" t="s">
        <v>560</v>
      </c>
      <c r="AD5" s="309" t="s">
        <v>559</v>
      </c>
      <c r="AE5" s="309" t="s">
        <v>560</v>
      </c>
      <c r="AF5" s="309" t="s">
        <v>559</v>
      </c>
      <c r="AG5" s="309" t="s">
        <v>560</v>
      </c>
      <c r="AH5" s="309" t="s">
        <v>559</v>
      </c>
      <c r="AI5" s="309" t="s">
        <v>560</v>
      </c>
      <c r="AJ5" s="309" t="s">
        <v>559</v>
      </c>
      <c r="AK5" s="309" t="s">
        <v>560</v>
      </c>
      <c r="AL5" s="309" t="s">
        <v>559</v>
      </c>
      <c r="AM5" s="309" t="s">
        <v>560</v>
      </c>
      <c r="AN5" s="309" t="s">
        <v>559</v>
      </c>
      <c r="AO5" s="309" t="s">
        <v>560</v>
      </c>
    </row>
    <row r="6" spans="1:41" s="171" customFormat="1" ht="55.2" x14ac:dyDescent="0.25">
      <c r="A6" s="307" t="s">
        <v>561</v>
      </c>
      <c r="B6" s="152" t="s">
        <v>562</v>
      </c>
      <c r="C6" s="152" t="s">
        <v>1117</v>
      </c>
      <c r="D6" s="152" t="s">
        <v>1064</v>
      </c>
      <c r="E6" s="152" t="s">
        <v>563</v>
      </c>
      <c r="F6" s="152" t="s">
        <v>1065</v>
      </c>
      <c r="G6" s="152" t="s">
        <v>564</v>
      </c>
      <c r="H6" s="152" t="s">
        <v>565</v>
      </c>
      <c r="I6" s="152" t="s">
        <v>566</v>
      </c>
      <c r="J6" s="152" t="s">
        <v>567</v>
      </c>
      <c r="K6" s="152" t="s">
        <v>568</v>
      </c>
      <c r="L6" s="152" t="s">
        <v>569</v>
      </c>
      <c r="M6" s="152" t="s">
        <v>570</v>
      </c>
      <c r="N6" s="152" t="s">
        <v>571</v>
      </c>
      <c r="O6" s="152" t="s">
        <v>572</v>
      </c>
      <c r="P6" s="152" t="s">
        <v>573</v>
      </c>
      <c r="Q6" s="330" t="s">
        <v>1097</v>
      </c>
      <c r="R6" s="301"/>
      <c r="S6" s="152" t="s">
        <v>574</v>
      </c>
      <c r="T6" s="152" t="s">
        <v>575</v>
      </c>
      <c r="U6" s="152" t="s">
        <v>576</v>
      </c>
      <c r="V6" s="152" t="s">
        <v>577</v>
      </c>
      <c r="W6" s="152" t="s">
        <v>578</v>
      </c>
      <c r="X6" s="152" t="s">
        <v>579</v>
      </c>
      <c r="Y6" s="152" t="s">
        <v>580</v>
      </c>
      <c r="Z6" s="152" t="s">
        <v>581</v>
      </c>
      <c r="AA6" s="152" t="s">
        <v>582</v>
      </c>
      <c r="AB6" s="152" t="s">
        <v>1056</v>
      </c>
      <c r="AC6" s="152" t="s">
        <v>583</v>
      </c>
      <c r="AD6" s="152" t="s">
        <v>1067</v>
      </c>
      <c r="AE6" s="152" t="s">
        <v>583</v>
      </c>
      <c r="AF6" s="152" t="s">
        <v>584</v>
      </c>
      <c r="AG6" s="152" t="s">
        <v>585</v>
      </c>
      <c r="AH6" s="152" t="s">
        <v>586</v>
      </c>
      <c r="AI6" s="152" t="s">
        <v>587</v>
      </c>
      <c r="AJ6" s="152" t="s">
        <v>588</v>
      </c>
      <c r="AK6" s="152" t="s">
        <v>1069</v>
      </c>
      <c r="AL6" s="152" t="s">
        <v>589</v>
      </c>
      <c r="AM6" s="152" t="s">
        <v>590</v>
      </c>
      <c r="AN6" s="152" t="s">
        <v>591</v>
      </c>
      <c r="AO6" s="152" t="s">
        <v>592</v>
      </c>
    </row>
    <row r="7" spans="1:41" ht="193.2" x14ac:dyDescent="0.3">
      <c r="A7" s="307" t="s">
        <v>593</v>
      </c>
      <c r="B7" s="309" t="s">
        <v>594</v>
      </c>
      <c r="C7" s="309" t="s">
        <v>1059</v>
      </c>
      <c r="D7" s="309" t="s">
        <v>1094</v>
      </c>
      <c r="E7" s="309" t="s">
        <v>595</v>
      </c>
      <c r="F7" s="309" t="s">
        <v>596</v>
      </c>
      <c r="G7" s="309" t="s">
        <v>1121</v>
      </c>
      <c r="H7" s="309" t="s">
        <v>1120</v>
      </c>
      <c r="I7" s="309" t="s">
        <v>1070</v>
      </c>
      <c r="J7" s="309" t="s">
        <v>597</v>
      </c>
      <c r="K7" s="309" t="s">
        <v>1071</v>
      </c>
      <c r="L7" s="309" t="s">
        <v>1029</v>
      </c>
      <c r="M7" s="309" t="s">
        <v>1028</v>
      </c>
      <c r="N7" s="309" t="s">
        <v>1074</v>
      </c>
      <c r="O7" s="309" t="s">
        <v>1075</v>
      </c>
      <c r="P7" s="309" t="s">
        <v>598</v>
      </c>
      <c r="Q7" s="309" t="s">
        <v>599</v>
      </c>
      <c r="R7" s="301"/>
      <c r="S7" s="309" t="s">
        <v>600</v>
      </c>
      <c r="T7" s="309" t="s">
        <v>1031</v>
      </c>
      <c r="U7" s="309" t="s">
        <v>1095</v>
      </c>
      <c r="V7" s="309" t="s">
        <v>601</v>
      </c>
      <c r="W7" s="309" t="s">
        <v>1055</v>
      </c>
      <c r="X7" s="309" t="s">
        <v>602</v>
      </c>
      <c r="Y7" s="309" t="s">
        <v>603</v>
      </c>
      <c r="Z7" s="309" t="s">
        <v>604</v>
      </c>
      <c r="AA7" s="309" t="s">
        <v>605</v>
      </c>
      <c r="AB7" s="309" t="s">
        <v>1078</v>
      </c>
      <c r="AC7" s="309" t="s">
        <v>606</v>
      </c>
      <c r="AD7" s="309" t="s">
        <v>1096</v>
      </c>
      <c r="AE7" s="309" t="s">
        <v>607</v>
      </c>
      <c r="AF7" s="309" t="s">
        <v>608</v>
      </c>
      <c r="AG7" s="309" t="s">
        <v>609</v>
      </c>
      <c r="AH7" s="309" t="s">
        <v>1054</v>
      </c>
      <c r="AI7" s="309" t="s">
        <v>610</v>
      </c>
      <c r="AJ7" s="309" t="s">
        <v>611</v>
      </c>
      <c r="AK7" s="309" t="s">
        <v>612</v>
      </c>
      <c r="AL7" s="309" t="s">
        <v>613</v>
      </c>
      <c r="AM7" s="309" t="s">
        <v>614</v>
      </c>
      <c r="AN7" s="309" t="s">
        <v>615</v>
      </c>
      <c r="AO7" s="309" t="s">
        <v>616</v>
      </c>
    </row>
    <row r="8" spans="1:41" ht="82.8" x14ac:dyDescent="0.3">
      <c r="A8" s="307" t="s">
        <v>617</v>
      </c>
      <c r="B8" s="306" t="s">
        <v>618</v>
      </c>
      <c r="C8" s="306" t="s">
        <v>619</v>
      </c>
      <c r="D8" s="306" t="s">
        <v>1068</v>
      </c>
      <c r="E8" s="306" t="s">
        <v>620</v>
      </c>
      <c r="F8" s="306" t="s">
        <v>621</v>
      </c>
      <c r="G8" s="306" t="s">
        <v>622</v>
      </c>
      <c r="H8" s="306" t="s">
        <v>623</v>
      </c>
      <c r="I8" s="306" t="s">
        <v>1066</v>
      </c>
      <c r="J8" s="306" t="s">
        <v>1076</v>
      </c>
      <c r="K8" s="306" t="s">
        <v>624</v>
      </c>
      <c r="L8" s="306" t="s">
        <v>1072</v>
      </c>
      <c r="M8" s="306" t="s">
        <v>625</v>
      </c>
      <c r="N8" s="306" t="s">
        <v>1083</v>
      </c>
      <c r="O8" s="306" t="s">
        <v>1125</v>
      </c>
      <c r="P8" s="306" t="s">
        <v>626</v>
      </c>
      <c r="Q8" s="306" t="s">
        <v>627</v>
      </c>
      <c r="R8" s="301"/>
      <c r="S8" s="306" t="s">
        <v>628</v>
      </c>
      <c r="T8" s="306" t="s">
        <v>629</v>
      </c>
      <c r="U8" s="306" t="s">
        <v>630</v>
      </c>
      <c r="V8" s="306" t="s">
        <v>631</v>
      </c>
      <c r="W8" s="306" t="s">
        <v>632</v>
      </c>
      <c r="X8" s="306" t="s">
        <v>633</v>
      </c>
      <c r="Y8" s="306" t="s">
        <v>634</v>
      </c>
      <c r="Z8" s="306" t="s">
        <v>635</v>
      </c>
      <c r="AA8" s="306" t="s">
        <v>636</v>
      </c>
      <c r="AB8" s="306" t="s">
        <v>1080</v>
      </c>
      <c r="AC8" s="306" t="s">
        <v>637</v>
      </c>
      <c r="AD8" s="306" t="s">
        <v>1079</v>
      </c>
      <c r="AE8" s="306" t="s">
        <v>638</v>
      </c>
      <c r="AF8" s="306" t="s">
        <v>1057</v>
      </c>
      <c r="AG8" s="306" t="s">
        <v>639</v>
      </c>
      <c r="AH8" s="306" t="s">
        <v>640</v>
      </c>
      <c r="AI8" s="306" t="s">
        <v>641</v>
      </c>
      <c r="AJ8" s="306" t="s">
        <v>642</v>
      </c>
      <c r="AK8" s="306" t="s">
        <v>643</v>
      </c>
      <c r="AL8" s="306" t="s">
        <v>644</v>
      </c>
      <c r="AM8" s="306" t="s">
        <v>645</v>
      </c>
      <c r="AN8" s="306" t="s">
        <v>646</v>
      </c>
      <c r="AO8" s="306" t="s">
        <v>647</v>
      </c>
    </row>
    <row r="9" spans="1:41" ht="41.4" x14ac:dyDescent="0.3">
      <c r="A9" s="307" t="s">
        <v>648</v>
      </c>
      <c r="B9" s="306" t="s">
        <v>649</v>
      </c>
      <c r="C9" s="306" t="s">
        <v>650</v>
      </c>
      <c r="D9" s="306" t="s">
        <v>650</v>
      </c>
      <c r="E9" s="306" t="s">
        <v>650</v>
      </c>
      <c r="F9" s="306" t="s">
        <v>650</v>
      </c>
      <c r="G9" s="306" t="s">
        <v>650</v>
      </c>
      <c r="H9" s="306" t="s">
        <v>650</v>
      </c>
      <c r="I9" s="306" t="s">
        <v>651</v>
      </c>
      <c r="J9" s="306" t="s">
        <v>651</v>
      </c>
      <c r="K9" s="306" t="s">
        <v>652</v>
      </c>
      <c r="L9" s="306" t="s">
        <v>652</v>
      </c>
      <c r="M9" s="306" t="s">
        <v>652</v>
      </c>
      <c r="N9" s="306" t="s">
        <v>651</v>
      </c>
      <c r="O9" s="306" t="s">
        <v>651</v>
      </c>
      <c r="P9" s="306" t="s">
        <v>1127</v>
      </c>
      <c r="Q9" s="306" t="s">
        <v>1127</v>
      </c>
      <c r="R9" s="301"/>
      <c r="S9" s="306" t="s">
        <v>654</v>
      </c>
      <c r="T9" s="306" t="s">
        <v>654</v>
      </c>
      <c r="U9" s="306" t="s">
        <v>655</v>
      </c>
      <c r="V9" s="306" t="s">
        <v>655</v>
      </c>
      <c r="W9" s="306" t="s">
        <v>656</v>
      </c>
      <c r="X9" s="306" t="s">
        <v>657</v>
      </c>
      <c r="Y9" s="306" t="s">
        <v>658</v>
      </c>
      <c r="Z9" s="306" t="s">
        <v>658</v>
      </c>
      <c r="AA9" s="306" t="s">
        <v>659</v>
      </c>
      <c r="AB9" s="306" t="s">
        <v>653</v>
      </c>
      <c r="AC9" s="306" t="s">
        <v>653</v>
      </c>
      <c r="AD9" s="306" t="s">
        <v>653</v>
      </c>
      <c r="AE9" s="306" t="s">
        <v>653</v>
      </c>
      <c r="AF9" s="306" t="s">
        <v>651</v>
      </c>
      <c r="AG9" s="306" t="s">
        <v>651</v>
      </c>
      <c r="AH9" s="306" t="s">
        <v>651</v>
      </c>
      <c r="AI9" s="306" t="s">
        <v>651</v>
      </c>
      <c r="AJ9" s="306" t="s">
        <v>1021</v>
      </c>
      <c r="AK9" s="306" t="s">
        <v>660</v>
      </c>
      <c r="AL9" s="306" t="s">
        <v>661</v>
      </c>
      <c r="AM9" s="306" t="s">
        <v>661</v>
      </c>
      <c r="AN9" s="306" t="s">
        <v>662</v>
      </c>
      <c r="AO9" s="306" t="s">
        <v>662</v>
      </c>
    </row>
    <row r="10" spans="1:41" ht="27.6" x14ac:dyDescent="0.3">
      <c r="A10" s="307" t="s">
        <v>663</v>
      </c>
      <c r="B10" s="306" t="s">
        <v>664</v>
      </c>
      <c r="C10" s="306" t="s">
        <v>664</v>
      </c>
      <c r="D10" s="306" t="s">
        <v>664</v>
      </c>
      <c r="E10" s="306" t="s">
        <v>664</v>
      </c>
      <c r="F10" s="306" t="s">
        <v>664</v>
      </c>
      <c r="G10" s="306" t="s">
        <v>664</v>
      </c>
      <c r="H10" s="306" t="s">
        <v>664</v>
      </c>
      <c r="I10" s="306" t="s">
        <v>664</v>
      </c>
      <c r="J10" s="306" t="s">
        <v>664</v>
      </c>
      <c r="K10" s="306" t="s">
        <v>664</v>
      </c>
      <c r="L10" s="306" t="s">
        <v>664</v>
      </c>
      <c r="M10" s="306" t="s">
        <v>664</v>
      </c>
      <c r="N10" s="306" t="s">
        <v>664</v>
      </c>
      <c r="O10" s="306" t="s">
        <v>664</v>
      </c>
      <c r="P10" s="306" t="s">
        <v>664</v>
      </c>
      <c r="Q10" s="306" t="s">
        <v>664</v>
      </c>
      <c r="R10" s="301"/>
      <c r="S10" s="306" t="s">
        <v>665</v>
      </c>
      <c r="T10" s="306" t="s">
        <v>664</v>
      </c>
      <c r="U10" s="306" t="s">
        <v>664</v>
      </c>
      <c r="V10" s="306" t="s">
        <v>664</v>
      </c>
      <c r="W10" s="306" t="s">
        <v>664</v>
      </c>
      <c r="X10" s="306" t="s">
        <v>664</v>
      </c>
      <c r="Y10" s="306" t="s">
        <v>664</v>
      </c>
      <c r="Z10" s="306" t="s">
        <v>664</v>
      </c>
      <c r="AA10" s="306" t="s">
        <v>664</v>
      </c>
      <c r="AB10" s="306" t="s">
        <v>664</v>
      </c>
      <c r="AC10" s="306" t="s">
        <v>664</v>
      </c>
      <c r="AD10" s="306" t="s">
        <v>664</v>
      </c>
      <c r="AE10" s="306" t="s">
        <v>664</v>
      </c>
      <c r="AF10" s="306" t="s">
        <v>664</v>
      </c>
      <c r="AG10" s="306" t="s">
        <v>664</v>
      </c>
      <c r="AH10" s="306" t="s">
        <v>664</v>
      </c>
      <c r="AI10" s="306" t="s">
        <v>664</v>
      </c>
      <c r="AJ10" s="306" t="s">
        <v>664</v>
      </c>
      <c r="AK10" s="306" t="s">
        <v>664</v>
      </c>
      <c r="AL10" s="306" t="s">
        <v>664</v>
      </c>
      <c r="AM10" s="306" t="s">
        <v>664</v>
      </c>
      <c r="AN10" s="306" t="s">
        <v>664</v>
      </c>
      <c r="AO10" s="306" t="s">
        <v>664</v>
      </c>
    </row>
    <row r="11" spans="1:41" ht="124.2" x14ac:dyDescent="0.3">
      <c r="A11" s="307" t="s">
        <v>666</v>
      </c>
      <c r="B11" s="306" t="s">
        <v>667</v>
      </c>
      <c r="C11" s="306" t="s">
        <v>668</v>
      </c>
      <c r="D11" s="306" t="s">
        <v>1058</v>
      </c>
      <c r="E11" s="306" t="s">
        <v>1058</v>
      </c>
      <c r="F11" s="306" t="s">
        <v>1098</v>
      </c>
      <c r="G11" s="306" t="s">
        <v>1058</v>
      </c>
      <c r="H11" s="306" t="s">
        <v>669</v>
      </c>
      <c r="I11" s="306" t="s">
        <v>667</v>
      </c>
      <c r="J11" s="306" t="s">
        <v>670</v>
      </c>
      <c r="K11" s="306" t="s">
        <v>1081</v>
      </c>
      <c r="L11" s="306" t="s">
        <v>671</v>
      </c>
      <c r="M11" s="306" t="s">
        <v>1098</v>
      </c>
      <c r="N11" s="306" t="s">
        <v>671</v>
      </c>
      <c r="O11" s="306" t="s">
        <v>672</v>
      </c>
      <c r="P11" s="306" t="s">
        <v>1099</v>
      </c>
      <c r="Q11" s="306" t="s">
        <v>1128</v>
      </c>
      <c r="R11" s="301"/>
      <c r="S11" s="306" t="s">
        <v>673</v>
      </c>
      <c r="T11" s="306" t="s">
        <v>673</v>
      </c>
      <c r="U11" s="306" t="s">
        <v>673</v>
      </c>
      <c r="V11" s="306" t="s">
        <v>673</v>
      </c>
      <c r="W11" s="306" t="s">
        <v>673</v>
      </c>
      <c r="X11" s="306" t="s">
        <v>673</v>
      </c>
      <c r="Y11" s="306" t="s">
        <v>671</v>
      </c>
      <c r="Z11" s="306" t="s">
        <v>673</v>
      </c>
      <c r="AA11" s="306"/>
      <c r="AB11" s="306" t="s">
        <v>1058</v>
      </c>
      <c r="AC11" s="306" t="s">
        <v>674</v>
      </c>
      <c r="AD11" s="306" t="s">
        <v>1058</v>
      </c>
      <c r="AE11" s="306" t="s">
        <v>675</v>
      </c>
      <c r="AF11" s="306" t="s">
        <v>671</v>
      </c>
      <c r="AG11" s="306" t="s">
        <v>671</v>
      </c>
      <c r="AH11" s="306" t="s">
        <v>671</v>
      </c>
      <c r="AI11" s="306" t="s">
        <v>671</v>
      </c>
      <c r="AJ11" s="306" t="s">
        <v>671</v>
      </c>
      <c r="AK11" s="306" t="s">
        <v>671</v>
      </c>
      <c r="AL11" s="306" t="s">
        <v>671</v>
      </c>
      <c r="AM11" s="306" t="s">
        <v>671</v>
      </c>
      <c r="AN11" s="306" t="s">
        <v>671</v>
      </c>
      <c r="AO11" s="306" t="s">
        <v>671</v>
      </c>
    </row>
    <row r="12" spans="1:41" ht="124.2" x14ac:dyDescent="0.3">
      <c r="A12" s="307" t="s">
        <v>676</v>
      </c>
      <c r="B12" s="306" t="s">
        <v>677</v>
      </c>
      <c r="C12" s="306" t="s">
        <v>678</v>
      </c>
      <c r="D12" s="306" t="s">
        <v>1082</v>
      </c>
      <c r="E12" s="306" t="s">
        <v>679</v>
      </c>
      <c r="F12" s="306" t="s">
        <v>680</v>
      </c>
      <c r="G12" s="306" t="s">
        <v>681</v>
      </c>
      <c r="H12" s="306" t="s">
        <v>682</v>
      </c>
      <c r="I12" s="306" t="s">
        <v>1084</v>
      </c>
      <c r="J12" s="306" t="s">
        <v>683</v>
      </c>
      <c r="K12" s="306" t="s">
        <v>1086</v>
      </c>
      <c r="L12" s="306" t="s">
        <v>1085</v>
      </c>
      <c r="M12" s="306" t="s">
        <v>1124</v>
      </c>
      <c r="N12" s="306" t="s">
        <v>1087</v>
      </c>
      <c r="O12" s="306" t="s">
        <v>683</v>
      </c>
      <c r="P12" s="306" t="s">
        <v>684</v>
      </c>
      <c r="Q12" s="306" t="s">
        <v>1129</v>
      </c>
      <c r="R12" s="301"/>
      <c r="S12" s="306" t="s">
        <v>1022</v>
      </c>
      <c r="T12" s="306" t="s">
        <v>1024</v>
      </c>
      <c r="U12" s="306" t="s">
        <v>1026</v>
      </c>
      <c r="V12" s="306" t="s">
        <v>1027</v>
      </c>
      <c r="W12" s="306" t="s">
        <v>685</v>
      </c>
      <c r="X12" s="306" t="s">
        <v>686</v>
      </c>
      <c r="Y12" s="306" t="s">
        <v>687</v>
      </c>
      <c r="Z12" s="306" t="s">
        <v>688</v>
      </c>
      <c r="AA12" s="306" t="s">
        <v>689</v>
      </c>
      <c r="AB12" s="306" t="s">
        <v>1073</v>
      </c>
      <c r="AC12" s="306" t="s">
        <v>690</v>
      </c>
      <c r="AD12" s="306" t="s">
        <v>1073</v>
      </c>
      <c r="AE12" s="306" t="s">
        <v>691</v>
      </c>
      <c r="AF12" s="306" t="s">
        <v>1077</v>
      </c>
      <c r="AG12" s="306" t="s">
        <v>692</v>
      </c>
      <c r="AH12" s="306" t="s">
        <v>1053</v>
      </c>
      <c r="AI12" s="306" t="s">
        <v>1030</v>
      </c>
      <c r="AJ12" s="306" t="s">
        <v>693</v>
      </c>
      <c r="AK12" s="306" t="s">
        <v>694</v>
      </c>
      <c r="AL12" s="306" t="s">
        <v>695</v>
      </c>
      <c r="AM12" s="306" t="s">
        <v>696</v>
      </c>
      <c r="AN12" s="306" t="s">
        <v>697</v>
      </c>
      <c r="AO12" s="306" t="s">
        <v>698</v>
      </c>
    </row>
    <row r="13" spans="1:41" ht="27.6" x14ac:dyDescent="0.3">
      <c r="A13" s="307" t="s">
        <v>699</v>
      </c>
      <c r="B13" s="306" t="s">
        <v>664</v>
      </c>
      <c r="C13" s="306" t="s">
        <v>664</v>
      </c>
      <c r="D13" s="306" t="s">
        <v>664</v>
      </c>
      <c r="E13" s="306" t="s">
        <v>664</v>
      </c>
      <c r="F13" s="306" t="s">
        <v>664</v>
      </c>
      <c r="G13" s="306" t="s">
        <v>664</v>
      </c>
      <c r="H13" s="306" t="s">
        <v>664</v>
      </c>
      <c r="I13" s="306" t="s">
        <v>700</v>
      </c>
      <c r="J13" s="306" t="s">
        <v>664</v>
      </c>
      <c r="K13" s="306" t="s">
        <v>664</v>
      </c>
      <c r="L13" s="306" t="s">
        <v>700</v>
      </c>
      <c r="M13" s="306" t="s">
        <v>664</v>
      </c>
      <c r="N13" s="306" t="s">
        <v>700</v>
      </c>
      <c r="O13" s="306" t="s">
        <v>700</v>
      </c>
      <c r="P13" s="306" t="s">
        <v>664</v>
      </c>
      <c r="Q13" s="306" t="s">
        <v>664</v>
      </c>
      <c r="R13" s="301"/>
      <c r="S13" s="306" t="s">
        <v>664</v>
      </c>
      <c r="T13" s="306" t="s">
        <v>664</v>
      </c>
      <c r="U13" s="306" t="s">
        <v>664</v>
      </c>
      <c r="V13" s="306" t="s">
        <v>664</v>
      </c>
      <c r="W13" s="306" t="s">
        <v>700</v>
      </c>
      <c r="X13" s="306" t="s">
        <v>700</v>
      </c>
      <c r="Y13" s="306" t="s">
        <v>664</v>
      </c>
      <c r="Z13" s="306" t="s">
        <v>701</v>
      </c>
      <c r="AA13" s="306" t="s">
        <v>664</v>
      </c>
      <c r="AB13" s="306" t="s">
        <v>664</v>
      </c>
      <c r="AC13" s="306" t="s">
        <v>701</v>
      </c>
      <c r="AD13" s="306" t="s">
        <v>664</v>
      </c>
      <c r="AE13" s="306" t="s">
        <v>701</v>
      </c>
      <c r="AF13" s="306" t="s">
        <v>700</v>
      </c>
      <c r="AG13" s="306" t="s">
        <v>700</v>
      </c>
      <c r="AH13" s="306" t="s">
        <v>700</v>
      </c>
      <c r="AI13" s="306" t="s">
        <v>700</v>
      </c>
      <c r="AJ13" s="306" t="s">
        <v>700</v>
      </c>
      <c r="AK13" s="306" t="s">
        <v>701</v>
      </c>
      <c r="AL13" s="306" t="s">
        <v>701</v>
      </c>
      <c r="AM13" s="306" t="s">
        <v>701</v>
      </c>
      <c r="AN13" s="306" t="s">
        <v>701</v>
      </c>
      <c r="AO13" s="306" t="s">
        <v>701</v>
      </c>
    </row>
    <row r="14" spans="1:41" ht="55.2" x14ac:dyDescent="0.3">
      <c r="A14" s="307" t="s">
        <v>702</v>
      </c>
      <c r="B14" s="306" t="s">
        <v>703</v>
      </c>
      <c r="C14" s="306" t="s">
        <v>473</v>
      </c>
      <c r="D14" s="306" t="s">
        <v>1100</v>
      </c>
      <c r="E14" s="306" t="s">
        <v>1100</v>
      </c>
      <c r="F14" s="306" t="s">
        <v>704</v>
      </c>
      <c r="G14" s="306" t="s">
        <v>1122</v>
      </c>
      <c r="H14" s="306" t="s">
        <v>1122</v>
      </c>
      <c r="I14" s="306" t="s">
        <v>705</v>
      </c>
      <c r="J14" s="306" t="s">
        <v>705</v>
      </c>
      <c r="K14" s="306" t="s">
        <v>706</v>
      </c>
      <c r="L14" s="306" t="s">
        <v>706</v>
      </c>
      <c r="M14" s="306" t="s">
        <v>706</v>
      </c>
      <c r="N14" s="306" t="s">
        <v>707</v>
      </c>
      <c r="O14" s="306" t="s">
        <v>707</v>
      </c>
      <c r="P14" s="306" t="s">
        <v>708</v>
      </c>
      <c r="Q14" s="306" t="s">
        <v>708</v>
      </c>
      <c r="R14" s="301"/>
      <c r="S14" s="306" t="s">
        <v>654</v>
      </c>
      <c r="T14" s="306" t="s">
        <v>654</v>
      </c>
      <c r="U14" s="306" t="s">
        <v>709</v>
      </c>
      <c r="V14" s="306" t="s">
        <v>709</v>
      </c>
      <c r="W14" s="306" t="s">
        <v>710</v>
      </c>
      <c r="X14" s="306" t="s">
        <v>710</v>
      </c>
      <c r="Y14" s="306" t="s">
        <v>711</v>
      </c>
      <c r="Z14" s="306" t="s">
        <v>711</v>
      </c>
      <c r="AA14" s="306" t="s">
        <v>712</v>
      </c>
      <c r="AB14" s="306" t="s">
        <v>1101</v>
      </c>
      <c r="AC14" s="306" t="s">
        <v>1102</v>
      </c>
      <c r="AD14" s="306" t="s">
        <v>1103</v>
      </c>
      <c r="AE14" s="306" t="s">
        <v>1104</v>
      </c>
      <c r="AF14" s="306" t="s">
        <v>1023</v>
      </c>
      <c r="AG14" s="306" t="s">
        <v>1023</v>
      </c>
      <c r="AH14" s="306" t="s">
        <v>713</v>
      </c>
      <c r="AI14" s="306" t="s">
        <v>714</v>
      </c>
      <c r="AJ14" s="306" t="s">
        <v>1021</v>
      </c>
      <c r="AK14" s="306" t="s">
        <v>715</v>
      </c>
      <c r="AL14" s="306" t="s">
        <v>715</v>
      </c>
      <c r="AM14" s="306" t="s">
        <v>715</v>
      </c>
      <c r="AN14" s="306" t="s">
        <v>716</v>
      </c>
      <c r="AO14" s="306" t="s">
        <v>716</v>
      </c>
    </row>
    <row r="15" spans="1:41" ht="55.2" x14ac:dyDescent="0.3">
      <c r="A15" s="307" t="s">
        <v>717</v>
      </c>
      <c r="B15" s="306" t="s">
        <v>1118</v>
      </c>
      <c r="C15" s="306" t="s">
        <v>718</v>
      </c>
      <c r="D15" s="306" t="s">
        <v>719</v>
      </c>
      <c r="E15" s="306" t="s">
        <v>720</v>
      </c>
      <c r="F15" s="306" t="s">
        <v>720</v>
      </c>
      <c r="G15" s="306" t="s">
        <v>1123</v>
      </c>
      <c r="H15" s="306" t="s">
        <v>1123</v>
      </c>
      <c r="I15" s="306" t="s">
        <v>721</v>
      </c>
      <c r="J15" s="306" t="s">
        <v>721</v>
      </c>
      <c r="K15" s="306" t="s">
        <v>1025</v>
      </c>
      <c r="L15" s="306" t="s">
        <v>1025</v>
      </c>
      <c r="M15" s="306" t="s">
        <v>1025</v>
      </c>
      <c r="N15" s="306" t="s">
        <v>1126</v>
      </c>
      <c r="O15" s="306" t="s">
        <v>1126</v>
      </c>
      <c r="P15" s="306" t="s">
        <v>722</v>
      </c>
      <c r="Q15" s="306" t="s">
        <v>722</v>
      </c>
      <c r="R15" s="301"/>
      <c r="S15" s="306" t="s">
        <v>723</v>
      </c>
      <c r="T15" s="306" t="s">
        <v>723</v>
      </c>
      <c r="U15" s="306" t="s">
        <v>724</v>
      </c>
      <c r="V15" s="306" t="s">
        <v>724</v>
      </c>
      <c r="W15" s="306" t="s">
        <v>725</v>
      </c>
      <c r="X15" s="306" t="s">
        <v>725</v>
      </c>
      <c r="Y15" s="306" t="s">
        <v>726</v>
      </c>
      <c r="Z15" s="306" t="s">
        <v>726</v>
      </c>
      <c r="AA15" s="306" t="s">
        <v>727</v>
      </c>
      <c r="AB15" s="306" t="s">
        <v>728</v>
      </c>
      <c r="AC15" s="306" t="s">
        <v>728</v>
      </c>
      <c r="AD15" s="306" t="s">
        <v>729</v>
      </c>
      <c r="AE15" s="306" t="s">
        <v>729</v>
      </c>
      <c r="AF15" s="306" t="s">
        <v>730</v>
      </c>
      <c r="AG15" s="306" t="s">
        <v>731</v>
      </c>
      <c r="AH15" s="306" t="s">
        <v>730</v>
      </c>
      <c r="AI15" s="306" t="s">
        <v>730</v>
      </c>
      <c r="AJ15" s="306" t="s">
        <v>732</v>
      </c>
      <c r="AK15" s="306" t="s">
        <v>733</v>
      </c>
      <c r="AL15" s="306" t="s">
        <v>734</v>
      </c>
      <c r="AM15" s="306" t="s">
        <v>734</v>
      </c>
      <c r="AN15" s="306" t="s">
        <v>735</v>
      </c>
      <c r="AO15" s="306" t="s">
        <v>735</v>
      </c>
    </row>
    <row r="16" spans="1:41" ht="41.4" x14ac:dyDescent="0.3">
      <c r="A16" s="307" t="s">
        <v>736</v>
      </c>
      <c r="B16" s="306" t="s">
        <v>737</v>
      </c>
      <c r="C16" s="306" t="s">
        <v>737</v>
      </c>
      <c r="D16" s="306" t="s">
        <v>738</v>
      </c>
      <c r="E16" s="306" t="s">
        <v>738</v>
      </c>
      <c r="F16" s="306" t="s">
        <v>737</v>
      </c>
      <c r="G16" s="306" t="s">
        <v>738</v>
      </c>
      <c r="H16" s="306" t="s">
        <v>737</v>
      </c>
      <c r="I16" s="306" t="s">
        <v>737</v>
      </c>
      <c r="J16" s="306" t="s">
        <v>737</v>
      </c>
      <c r="K16" s="306" t="s">
        <v>738</v>
      </c>
      <c r="L16" s="306" t="s">
        <v>738</v>
      </c>
      <c r="M16" s="306" t="s">
        <v>738</v>
      </c>
      <c r="N16" s="306" t="s">
        <v>737</v>
      </c>
      <c r="O16" s="306" t="s">
        <v>737</v>
      </c>
      <c r="P16" s="306" t="s">
        <v>738</v>
      </c>
      <c r="Q16" s="306" t="s">
        <v>738</v>
      </c>
      <c r="R16" s="301"/>
      <c r="S16" s="306" t="s">
        <v>737</v>
      </c>
      <c r="T16" s="306" t="s">
        <v>737</v>
      </c>
      <c r="U16" s="306" t="s">
        <v>737</v>
      </c>
      <c r="V16" s="306" t="s">
        <v>737</v>
      </c>
      <c r="W16" s="306" t="s">
        <v>737</v>
      </c>
      <c r="X16" s="306" t="s">
        <v>737</v>
      </c>
      <c r="Y16" s="306" t="s">
        <v>737</v>
      </c>
      <c r="Z16" s="306" t="s">
        <v>737</v>
      </c>
      <c r="AA16" s="306" t="s">
        <v>738</v>
      </c>
      <c r="AB16" s="306" t="s">
        <v>739</v>
      </c>
      <c r="AC16" s="306" t="s">
        <v>739</v>
      </c>
      <c r="AD16" s="306" t="s">
        <v>739</v>
      </c>
      <c r="AE16" s="306" t="s">
        <v>739</v>
      </c>
      <c r="AF16" s="306" t="s">
        <v>737</v>
      </c>
      <c r="AG16" s="306" t="s">
        <v>737</v>
      </c>
      <c r="AH16" s="306" t="s">
        <v>737</v>
      </c>
      <c r="AI16" s="306" t="s">
        <v>737</v>
      </c>
      <c r="AJ16" s="306" t="s">
        <v>737</v>
      </c>
      <c r="AK16" s="306" t="s">
        <v>737</v>
      </c>
      <c r="AL16" s="306" t="s">
        <v>737</v>
      </c>
      <c r="AM16" s="306" t="s">
        <v>737</v>
      </c>
      <c r="AN16" s="306" t="s">
        <v>738</v>
      </c>
      <c r="AO16" s="306" t="s">
        <v>738</v>
      </c>
    </row>
    <row r="19" spans="2:14" x14ac:dyDescent="0.3">
      <c r="B19" s="170"/>
      <c r="G19" s="170"/>
      <c r="K19" s="170"/>
      <c r="L19" s="170"/>
      <c r="N19" s="170"/>
    </row>
    <row r="20" spans="2:14" x14ac:dyDescent="0.3">
      <c r="B20" s="170"/>
      <c r="G20" s="170"/>
      <c r="K20" s="170"/>
      <c r="L20" s="170"/>
      <c r="N20" s="170"/>
    </row>
    <row r="21" spans="2:14" x14ac:dyDescent="0.3">
      <c r="B21" s="170"/>
    </row>
    <row r="22" spans="2:14" x14ac:dyDescent="0.3">
      <c r="B22" s="170"/>
      <c r="G22" s="170"/>
      <c r="K22" s="170"/>
      <c r="L22" s="170"/>
      <c r="N22" s="170"/>
    </row>
    <row r="23" spans="2:14" x14ac:dyDescent="0.3">
      <c r="B23" s="170"/>
      <c r="G23" s="170"/>
      <c r="K23" s="170"/>
      <c r="L23" s="170"/>
      <c r="N23" s="170"/>
    </row>
    <row r="24" spans="2:14" x14ac:dyDescent="0.3">
      <c r="B24" s="170"/>
      <c r="G24" s="170"/>
      <c r="K24" s="170"/>
      <c r="L24" s="170"/>
      <c r="N24" s="170"/>
    </row>
    <row r="25" spans="2:14" x14ac:dyDescent="0.3">
      <c r="B25" s="170"/>
      <c r="G25" s="170"/>
      <c r="K25" s="170"/>
      <c r="L25" s="170"/>
      <c r="N25" s="170"/>
    </row>
    <row r="26" spans="2:14" x14ac:dyDescent="0.3">
      <c r="B26" s="170"/>
      <c r="G26" s="170"/>
      <c r="K26" s="170"/>
      <c r="L26" s="170"/>
      <c r="N26" s="170"/>
    </row>
    <row r="27" spans="2:14" x14ac:dyDescent="0.3">
      <c r="G27" s="170"/>
      <c r="K27" s="170"/>
      <c r="L27" s="170"/>
      <c r="N27" s="170"/>
    </row>
  </sheetData>
  <mergeCells count="34">
    <mergeCell ref="AN4:AO4"/>
    <mergeCell ref="N4:O4"/>
    <mergeCell ref="P4:Q4"/>
    <mergeCell ref="S4:T4"/>
    <mergeCell ref="U4:V4"/>
    <mergeCell ref="W4:X4"/>
    <mergeCell ref="Y4:Z4"/>
    <mergeCell ref="AB4:AC4"/>
    <mergeCell ref="AD4:AE4"/>
    <mergeCell ref="AF4:AG4"/>
    <mergeCell ref="AH4:AI4"/>
    <mergeCell ref="AL4:AM4"/>
    <mergeCell ref="AB3:AE3"/>
    <mergeCell ref="AF3:AG3"/>
    <mergeCell ref="AH3:AI3"/>
    <mergeCell ref="AK3:AM3"/>
    <mergeCell ref="AN3:AO3"/>
    <mergeCell ref="B4:C4"/>
    <mergeCell ref="D4:F4"/>
    <mergeCell ref="G4:H4"/>
    <mergeCell ref="I4:J4"/>
    <mergeCell ref="K4:M4"/>
    <mergeCell ref="Y3:AA3"/>
    <mergeCell ref="B1:D1"/>
    <mergeCell ref="B3:C3"/>
    <mergeCell ref="D3:F3"/>
    <mergeCell ref="G3:H3"/>
    <mergeCell ref="I3:J3"/>
    <mergeCell ref="K3:M3"/>
    <mergeCell ref="N3:O3"/>
    <mergeCell ref="P3:Q3"/>
    <mergeCell ref="S3:T3"/>
    <mergeCell ref="U3:V3"/>
    <mergeCell ref="W3:X3"/>
  </mergeCells>
  <pageMargins left="0.7" right="0.7" top="0.78740157499999996" bottom="0.78740157499999996" header="0.3" footer="0.3"/>
  <pageSetup paperSize="9" scale="50" orientation="landscape" r:id="rId1"/>
  <headerFooter>
    <oddHeader>&amp;L&amp;"Arial"&amp;8&amp;K000000INTERNAL&amp;1#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theme="0" tint="-0.14999847407452621"/>
  </sheetPr>
  <dimension ref="B1:D91"/>
  <sheetViews>
    <sheetView workbookViewId="0"/>
  </sheetViews>
  <sheetFormatPr baseColWidth="10" defaultColWidth="11.33203125" defaultRowHeight="14.4" x14ac:dyDescent="0.3"/>
  <cols>
    <col min="1" max="1" width="2" customWidth="1"/>
    <col min="2" max="2" width="95.109375" customWidth="1"/>
    <col min="4" max="4" width="31.109375" customWidth="1"/>
  </cols>
  <sheetData>
    <row r="1" spans="2:4" ht="57" customHeight="1" x14ac:dyDescent="0.3">
      <c r="B1" s="456" t="s">
        <v>886</v>
      </c>
      <c r="C1" s="456"/>
      <c r="D1" s="457"/>
    </row>
    <row r="2" spans="2:4" ht="103.95" customHeight="1" x14ac:dyDescent="0.3"/>
    <row r="3" spans="2:4" x14ac:dyDescent="0.3">
      <c r="B3" s="2"/>
    </row>
    <row r="4" spans="2:4" ht="41.4" x14ac:dyDescent="0.3">
      <c r="B4" s="1" t="s">
        <v>1220</v>
      </c>
    </row>
    <row r="5" spans="2:4" s="2" customFormat="1" x14ac:dyDescent="0.3">
      <c r="B5" s="1"/>
    </row>
    <row r="6" spans="2:4" s="2" customFormat="1" x14ac:dyDescent="0.3">
      <c r="B6" s="451" t="s">
        <v>887</v>
      </c>
    </row>
    <row r="7" spans="2:4" s="2" customFormat="1" x14ac:dyDescent="0.3">
      <c r="B7" s="452" t="s">
        <v>1342</v>
      </c>
    </row>
    <row r="8" spans="2:4" s="2" customFormat="1" x14ac:dyDescent="0.3">
      <c r="B8" s="452" t="s">
        <v>1343</v>
      </c>
    </row>
    <row r="9" spans="2:4" s="2" customFormat="1" x14ac:dyDescent="0.3">
      <c r="B9" s="452" t="s">
        <v>1344</v>
      </c>
    </row>
    <row r="10" spans="2:4" s="2" customFormat="1" x14ac:dyDescent="0.3">
      <c r="B10" s="451" t="s">
        <v>888</v>
      </c>
    </row>
    <row r="11" spans="2:4" ht="55.2" x14ac:dyDescent="0.3">
      <c r="B11" s="452" t="s">
        <v>1345</v>
      </c>
    </row>
    <row r="12" spans="2:4" ht="55.2" x14ac:dyDescent="0.3">
      <c r="B12" s="452" t="s">
        <v>1346</v>
      </c>
    </row>
    <row r="13" spans="2:4" ht="27.6" x14ac:dyDescent="0.3">
      <c r="B13" s="452" t="s">
        <v>1347</v>
      </c>
    </row>
    <row r="14" spans="2:4" x14ac:dyDescent="0.3">
      <c r="B14" s="453"/>
    </row>
    <row r="15" spans="2:4" s="2" customFormat="1" x14ac:dyDescent="0.3">
      <c r="B15" s="1"/>
    </row>
    <row r="16" spans="2:4" s="2" customFormat="1" x14ac:dyDescent="0.3">
      <c r="B16" s="1"/>
    </row>
    <row r="17" spans="2:2" x14ac:dyDescent="0.3">
      <c r="B17" s="451" t="s">
        <v>889</v>
      </c>
    </row>
    <row r="18" spans="2:2" ht="82.8" x14ac:dyDescent="0.3">
      <c r="B18" s="453" t="s">
        <v>890</v>
      </c>
    </row>
    <row r="19" spans="2:2" x14ac:dyDescent="0.3">
      <c r="B19" s="451" t="s">
        <v>891</v>
      </c>
    </row>
    <row r="20" spans="2:2" ht="82.8" x14ac:dyDescent="0.3">
      <c r="B20" s="453" t="s">
        <v>1348</v>
      </c>
    </row>
    <row r="21" spans="2:2" ht="69" x14ac:dyDescent="0.3">
      <c r="B21" s="453" t="s">
        <v>1349</v>
      </c>
    </row>
    <row r="22" spans="2:2" ht="41.4" x14ac:dyDescent="0.3">
      <c r="B22" s="453" t="s">
        <v>1350</v>
      </c>
    </row>
    <row r="23" spans="2:2" ht="41.4" x14ac:dyDescent="0.3">
      <c r="B23" s="453" t="s">
        <v>1351</v>
      </c>
    </row>
    <row r="24" spans="2:2" ht="27.6" x14ac:dyDescent="0.3">
      <c r="B24" s="453" t="s">
        <v>1352</v>
      </c>
    </row>
    <row r="25" spans="2:2" ht="41.4" x14ac:dyDescent="0.3">
      <c r="B25" s="453" t="s">
        <v>1353</v>
      </c>
    </row>
    <row r="26" spans="2:2" ht="27.6" x14ac:dyDescent="0.3">
      <c r="B26" s="453" t="s">
        <v>1354</v>
      </c>
    </row>
    <row r="27" spans="2:2" ht="69" x14ac:dyDescent="0.3">
      <c r="B27" s="453" t="s">
        <v>1355</v>
      </c>
    </row>
    <row r="28" spans="2:2" ht="55.2" x14ac:dyDescent="0.3">
      <c r="B28" s="453" t="s">
        <v>1356</v>
      </c>
    </row>
    <row r="29" spans="2:2" ht="27.6" x14ac:dyDescent="0.3">
      <c r="B29" s="453" t="s">
        <v>1357</v>
      </c>
    </row>
    <row r="30" spans="2:2" x14ac:dyDescent="0.3">
      <c r="B30" s="451" t="s">
        <v>892</v>
      </c>
    </row>
    <row r="31" spans="2:2" x14ac:dyDescent="0.3">
      <c r="B31" s="453" t="s">
        <v>1358</v>
      </c>
    </row>
    <row r="32" spans="2:2" ht="41.4" x14ac:dyDescent="0.3">
      <c r="B32" s="453" t="s">
        <v>1359</v>
      </c>
    </row>
    <row r="33" spans="2:2" x14ac:dyDescent="0.3">
      <c r="B33" s="453" t="s">
        <v>1360</v>
      </c>
    </row>
    <row r="34" spans="2:2" x14ac:dyDescent="0.3">
      <c r="B34" s="453" t="s">
        <v>1361</v>
      </c>
    </row>
    <row r="35" spans="2:2" ht="41.4" x14ac:dyDescent="0.3">
      <c r="B35" s="453" t="s">
        <v>1362</v>
      </c>
    </row>
    <row r="36" spans="2:2" x14ac:dyDescent="0.3">
      <c r="B36" s="453" t="s">
        <v>1363</v>
      </c>
    </row>
    <row r="37" spans="2:2" ht="96.6" x14ac:dyDescent="0.3">
      <c r="B37" s="453" t="s">
        <v>1364</v>
      </c>
    </row>
    <row r="38" spans="2:2" x14ac:dyDescent="0.3">
      <c r="B38" s="453" t="s">
        <v>1365</v>
      </c>
    </row>
    <row r="39" spans="2:2" ht="41.4" x14ac:dyDescent="0.3">
      <c r="B39" s="453" t="s">
        <v>1366</v>
      </c>
    </row>
    <row r="40" spans="2:2" ht="41.4" x14ac:dyDescent="0.3">
      <c r="B40" s="453" t="s">
        <v>1367</v>
      </c>
    </row>
    <row r="41" spans="2:2" ht="55.2" x14ac:dyDescent="0.3">
      <c r="B41" s="453" t="s">
        <v>1368</v>
      </c>
    </row>
    <row r="42" spans="2:2" x14ac:dyDescent="0.3">
      <c r="B42" s="453" t="s">
        <v>1369</v>
      </c>
    </row>
    <row r="43" spans="2:2" ht="55.2" x14ac:dyDescent="0.3">
      <c r="B43" s="453" t="s">
        <v>1370</v>
      </c>
    </row>
    <row r="44" spans="2:2" x14ac:dyDescent="0.3">
      <c r="B44" s="453" t="s">
        <v>1371</v>
      </c>
    </row>
    <row r="45" spans="2:2" ht="55.2" x14ac:dyDescent="0.3">
      <c r="B45" s="453" t="s">
        <v>1372</v>
      </c>
    </row>
    <row r="46" spans="2:2" x14ac:dyDescent="0.3">
      <c r="B46" s="451" t="s">
        <v>893</v>
      </c>
    </row>
    <row r="47" spans="2:2" x14ac:dyDescent="0.3">
      <c r="B47" s="453" t="s">
        <v>894</v>
      </c>
    </row>
    <row r="48" spans="2:2" x14ac:dyDescent="0.3">
      <c r="B48" s="453" t="s">
        <v>1373</v>
      </c>
    </row>
    <row r="49" spans="2:2" x14ac:dyDescent="0.3">
      <c r="B49" s="453" t="s">
        <v>1374</v>
      </c>
    </row>
    <row r="50" spans="2:2" x14ac:dyDescent="0.3">
      <c r="B50" s="453" t="s">
        <v>1375</v>
      </c>
    </row>
    <row r="51" spans="2:2" ht="41.4" x14ac:dyDescent="0.3">
      <c r="B51" s="453" t="s">
        <v>1376</v>
      </c>
    </row>
    <row r="52" spans="2:2" x14ac:dyDescent="0.3">
      <c r="B52" s="453" t="s">
        <v>1377</v>
      </c>
    </row>
    <row r="53" spans="2:2" x14ac:dyDescent="0.3">
      <c r="B53" s="453" t="s">
        <v>1378</v>
      </c>
    </row>
    <row r="54" spans="2:2" x14ac:dyDescent="0.3">
      <c r="B54" s="453" t="s">
        <v>1379</v>
      </c>
    </row>
    <row r="55" spans="2:2" x14ac:dyDescent="0.3">
      <c r="B55" s="453" t="s">
        <v>1380</v>
      </c>
    </row>
    <row r="56" spans="2:2" x14ac:dyDescent="0.3">
      <c r="B56" s="453" t="s">
        <v>1381</v>
      </c>
    </row>
    <row r="57" spans="2:2" ht="27.6" x14ac:dyDescent="0.3">
      <c r="B57" s="453" t="s">
        <v>1382</v>
      </c>
    </row>
    <row r="58" spans="2:2" ht="27.6" x14ac:dyDescent="0.3">
      <c r="B58" s="453" t="s">
        <v>903</v>
      </c>
    </row>
    <row r="59" spans="2:2" ht="55.2" x14ac:dyDescent="0.3">
      <c r="B59" s="453" t="s">
        <v>1383</v>
      </c>
    </row>
    <row r="60" spans="2:2" ht="27.6" x14ac:dyDescent="0.3">
      <c r="B60" s="453" t="s">
        <v>1384</v>
      </c>
    </row>
    <row r="61" spans="2:2" x14ac:dyDescent="0.3">
      <c r="B61" s="451" t="s">
        <v>895</v>
      </c>
    </row>
    <row r="62" spans="2:2" ht="27.6" x14ac:dyDescent="0.3">
      <c r="B62" s="453" t="s">
        <v>896</v>
      </c>
    </row>
    <row r="63" spans="2:2" ht="41.4" x14ac:dyDescent="0.3">
      <c r="B63" s="453" t="s">
        <v>1385</v>
      </c>
    </row>
    <row r="64" spans="2:2" ht="41.4" x14ac:dyDescent="0.3">
      <c r="B64" s="453" t="s">
        <v>1386</v>
      </c>
    </row>
    <row r="65" spans="2:2" ht="27.6" x14ac:dyDescent="0.3">
      <c r="B65" s="453" t="s">
        <v>1387</v>
      </c>
    </row>
    <row r="66" spans="2:2" ht="27.6" x14ac:dyDescent="0.3">
      <c r="B66" s="453" t="s">
        <v>897</v>
      </c>
    </row>
    <row r="67" spans="2:2" x14ac:dyDescent="0.3">
      <c r="B67" s="451" t="s">
        <v>898</v>
      </c>
    </row>
    <row r="68" spans="2:2" ht="110.4" x14ac:dyDescent="0.3">
      <c r="B68" s="451" t="s">
        <v>1388</v>
      </c>
    </row>
    <row r="69" spans="2:2" ht="82.8" x14ac:dyDescent="0.3">
      <c r="B69" s="451" t="s">
        <v>1389</v>
      </c>
    </row>
    <row r="70" spans="2:2" ht="27.6" x14ac:dyDescent="0.3">
      <c r="B70" s="453" t="s">
        <v>1390</v>
      </c>
    </row>
    <row r="71" spans="2:2" x14ac:dyDescent="0.3">
      <c r="B71" s="451" t="s">
        <v>899</v>
      </c>
    </row>
    <row r="72" spans="2:2" ht="41.4" x14ac:dyDescent="0.3">
      <c r="B72" s="453" t="s">
        <v>1391</v>
      </c>
    </row>
    <row r="73" spans="2:2" x14ac:dyDescent="0.3">
      <c r="B73" s="453" t="s">
        <v>1392</v>
      </c>
    </row>
    <row r="74" spans="2:2" ht="27.6" x14ac:dyDescent="0.3">
      <c r="B74" s="453" t="s">
        <v>1393</v>
      </c>
    </row>
    <row r="75" spans="2:2" x14ac:dyDescent="0.3">
      <c r="B75" s="453" t="s">
        <v>1394</v>
      </c>
    </row>
    <row r="76" spans="2:2" ht="27.6" x14ac:dyDescent="0.3">
      <c r="B76" s="453" t="s">
        <v>900</v>
      </c>
    </row>
    <row r="77" spans="2:2" ht="41.4" x14ac:dyDescent="0.3">
      <c r="B77" s="453" t="s">
        <v>1395</v>
      </c>
    </row>
    <row r="78" spans="2:2" x14ac:dyDescent="0.3">
      <c r="B78" s="453" t="s">
        <v>1396</v>
      </c>
    </row>
    <row r="79" spans="2:2" x14ac:dyDescent="0.3">
      <c r="B79" s="451" t="s">
        <v>901</v>
      </c>
    </row>
    <row r="80" spans="2:2" ht="27.6" x14ac:dyDescent="0.3">
      <c r="B80" s="453" t="s">
        <v>1397</v>
      </c>
    </row>
    <row r="81" spans="2:2" ht="27.6" x14ac:dyDescent="0.3">
      <c r="B81" s="453" t="s">
        <v>1398</v>
      </c>
    </row>
    <row r="82" spans="2:2" x14ac:dyDescent="0.3">
      <c r="B82" s="451" t="s">
        <v>902</v>
      </c>
    </row>
    <row r="83" spans="2:2" ht="41.4" x14ac:dyDescent="0.3">
      <c r="B83" s="453" t="s">
        <v>1399</v>
      </c>
    </row>
    <row r="84" spans="2:2" ht="55.2" x14ac:dyDescent="0.3">
      <c r="B84" s="453" t="s">
        <v>1400</v>
      </c>
    </row>
    <row r="85" spans="2:2" ht="27.6" x14ac:dyDescent="0.3">
      <c r="B85" s="453" t="s">
        <v>1401</v>
      </c>
    </row>
    <row r="86" spans="2:2" ht="41.4" x14ac:dyDescent="0.3">
      <c r="B86" s="453" t="s">
        <v>1402</v>
      </c>
    </row>
    <row r="87" spans="2:2" x14ac:dyDescent="0.3">
      <c r="B87" s="453"/>
    </row>
    <row r="88" spans="2:2" x14ac:dyDescent="0.3">
      <c r="B88" s="451" t="s">
        <v>904</v>
      </c>
    </row>
    <row r="89" spans="2:2" ht="27.6" x14ac:dyDescent="0.3">
      <c r="B89" s="453" t="s">
        <v>905</v>
      </c>
    </row>
    <row r="90" spans="2:2" x14ac:dyDescent="0.3">
      <c r="B90" s="453" t="s">
        <v>957</v>
      </c>
    </row>
    <row r="91" spans="2:2" x14ac:dyDescent="0.3">
      <c r="B91" s="453" t="s">
        <v>958</v>
      </c>
    </row>
  </sheetData>
  <mergeCells count="1">
    <mergeCell ref="B1:D1"/>
  </mergeCells>
  <pageMargins left="0.7" right="0.7" top="0.78740157499999996" bottom="0.78740157499999996" header="0.3" footer="0.3"/>
  <pageSetup paperSize="9" orientation="portrait" r:id="rId1"/>
  <headerFooter>
    <oddHeader>&amp;L&amp;"Arial"&amp;8&amp;K000000INTERNAL&amp;1#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D110"/>
  <sheetViews>
    <sheetView workbookViewId="0"/>
  </sheetViews>
  <sheetFormatPr baseColWidth="10" defaultColWidth="11.33203125" defaultRowHeight="13.2" x14ac:dyDescent="0.25"/>
  <cols>
    <col min="1" max="1" width="1.6640625" style="176" customWidth="1"/>
    <col min="2" max="2" width="11.33203125" style="313"/>
    <col min="3" max="3" width="110.6640625" style="170" customWidth="1"/>
    <col min="4" max="4" width="1.6640625" style="176" customWidth="1"/>
    <col min="5" max="16384" width="11.33203125" style="170"/>
  </cols>
  <sheetData>
    <row r="1" spans="1:4" ht="63" customHeight="1" x14ac:dyDescent="0.25">
      <c r="A1" s="316"/>
      <c r="C1" s="321" t="s">
        <v>1147</v>
      </c>
      <c r="D1" s="316"/>
    </row>
    <row r="2" spans="1:4" x14ac:dyDescent="0.25">
      <c r="A2" s="316"/>
      <c r="B2" s="318" t="s">
        <v>742</v>
      </c>
      <c r="C2" s="317" t="s">
        <v>743</v>
      </c>
      <c r="D2" s="316"/>
    </row>
    <row r="3" spans="1:4" x14ac:dyDescent="0.25">
      <c r="A3" s="316"/>
      <c r="B3" s="318"/>
      <c r="C3" s="317"/>
      <c r="D3" s="316"/>
    </row>
    <row r="4" spans="1:4" x14ac:dyDescent="0.25">
      <c r="A4" s="316"/>
      <c r="B4" s="318" t="s">
        <v>465</v>
      </c>
      <c r="C4" s="317" t="s">
        <v>744</v>
      </c>
      <c r="D4" s="316"/>
    </row>
    <row r="5" spans="1:4" x14ac:dyDescent="0.25">
      <c r="B5" s="318"/>
      <c r="C5" s="317" t="s">
        <v>745</v>
      </c>
    </row>
    <row r="6" spans="1:4" x14ac:dyDescent="0.25">
      <c r="B6" s="318"/>
      <c r="C6" s="317" t="s">
        <v>746</v>
      </c>
    </row>
    <row r="7" spans="1:4" x14ac:dyDescent="0.25">
      <c r="B7" s="318"/>
      <c r="C7" s="317" t="s">
        <v>747</v>
      </c>
    </row>
    <row r="8" spans="1:4" x14ac:dyDescent="0.25">
      <c r="B8" s="318"/>
      <c r="C8" s="317"/>
    </row>
    <row r="9" spans="1:4" x14ac:dyDescent="0.25">
      <c r="B9" s="318" t="s">
        <v>466</v>
      </c>
      <c r="C9" s="317" t="s">
        <v>748</v>
      </c>
    </row>
    <row r="10" spans="1:4" x14ac:dyDescent="0.25">
      <c r="B10" s="318"/>
      <c r="C10" s="317" t="s">
        <v>749</v>
      </c>
    </row>
    <row r="11" spans="1:4" x14ac:dyDescent="0.25">
      <c r="B11" s="318"/>
      <c r="C11" s="317" t="s">
        <v>750</v>
      </c>
    </row>
    <row r="12" spans="1:4" x14ac:dyDescent="0.25">
      <c r="B12" s="318"/>
      <c r="C12" s="317" t="s">
        <v>751</v>
      </c>
    </row>
    <row r="13" spans="1:4" x14ac:dyDescent="0.25">
      <c r="A13" s="316"/>
      <c r="B13" s="318"/>
      <c r="C13" s="317" t="s">
        <v>752</v>
      </c>
      <c r="D13" s="316"/>
    </row>
    <row r="14" spans="1:4" x14ac:dyDescent="0.25">
      <c r="B14" s="318"/>
      <c r="C14" s="317"/>
    </row>
    <row r="15" spans="1:4" x14ac:dyDescent="0.25">
      <c r="A15" s="314"/>
      <c r="B15" s="318" t="s">
        <v>467</v>
      </c>
      <c r="C15" s="320" t="s">
        <v>753</v>
      </c>
      <c r="D15" s="314"/>
    </row>
    <row r="16" spans="1:4" x14ac:dyDescent="0.25">
      <c r="B16" s="318"/>
      <c r="C16" s="317" t="s">
        <v>754</v>
      </c>
    </row>
    <row r="17" spans="2:3" x14ac:dyDescent="0.25">
      <c r="B17" s="318"/>
      <c r="C17" s="317"/>
    </row>
    <row r="18" spans="2:3" x14ac:dyDescent="0.25">
      <c r="B18" s="318" t="s">
        <v>755</v>
      </c>
      <c r="C18" s="317" t="s">
        <v>756</v>
      </c>
    </row>
    <row r="19" spans="2:3" x14ac:dyDescent="0.25">
      <c r="B19" s="318"/>
      <c r="C19" s="317" t="s">
        <v>757</v>
      </c>
    </row>
    <row r="20" spans="2:3" x14ac:dyDescent="0.25">
      <c r="B20" s="318"/>
      <c r="C20" s="317"/>
    </row>
    <row r="21" spans="2:3" x14ac:dyDescent="0.25">
      <c r="B21" s="318" t="s">
        <v>758</v>
      </c>
      <c r="C21" s="317" t="s">
        <v>759</v>
      </c>
    </row>
    <row r="22" spans="2:3" x14ac:dyDescent="0.25">
      <c r="B22" s="318"/>
      <c r="C22" s="317"/>
    </row>
    <row r="23" spans="2:3" x14ac:dyDescent="0.25">
      <c r="B23" s="318" t="s">
        <v>760</v>
      </c>
      <c r="C23" s="317" t="s">
        <v>761</v>
      </c>
    </row>
    <row r="24" spans="2:3" x14ac:dyDescent="0.25">
      <c r="B24" s="318"/>
      <c r="C24" s="317"/>
    </row>
    <row r="25" spans="2:3" x14ac:dyDescent="0.25">
      <c r="B25" s="318" t="s">
        <v>213</v>
      </c>
      <c r="C25" s="317" t="s">
        <v>762</v>
      </c>
    </row>
    <row r="26" spans="2:3" x14ac:dyDescent="0.25">
      <c r="B26" s="318"/>
      <c r="C26" s="317"/>
    </row>
    <row r="27" spans="2:3" x14ac:dyDescent="0.25">
      <c r="B27" s="318" t="s">
        <v>215</v>
      </c>
      <c r="C27" s="317" t="s">
        <v>763</v>
      </c>
    </row>
    <row r="28" spans="2:3" x14ac:dyDescent="0.25">
      <c r="B28" s="318"/>
      <c r="C28" s="317"/>
    </row>
    <row r="29" spans="2:3" x14ac:dyDescent="0.25">
      <c r="B29" s="318" t="s">
        <v>217</v>
      </c>
      <c r="C29" s="317" t="s">
        <v>764</v>
      </c>
    </row>
    <row r="30" spans="2:3" x14ac:dyDescent="0.25">
      <c r="B30" s="318"/>
      <c r="C30" s="317" t="s">
        <v>765</v>
      </c>
    </row>
    <row r="31" spans="2:3" x14ac:dyDescent="0.25">
      <c r="B31" s="318"/>
      <c r="C31" s="317" t="s">
        <v>766</v>
      </c>
    </row>
    <row r="32" spans="2:3" x14ac:dyDescent="0.25">
      <c r="B32" s="318"/>
      <c r="C32" s="317" t="s">
        <v>767</v>
      </c>
    </row>
    <row r="33" spans="2:3" x14ac:dyDescent="0.25">
      <c r="B33" s="318"/>
      <c r="C33" s="317"/>
    </row>
    <row r="34" spans="2:3" x14ac:dyDescent="0.25">
      <c r="B34" s="318" t="s">
        <v>768</v>
      </c>
      <c r="C34" s="317" t="s">
        <v>769</v>
      </c>
    </row>
    <row r="35" spans="2:3" x14ac:dyDescent="0.25">
      <c r="B35" s="318"/>
      <c r="C35" s="317" t="s">
        <v>770</v>
      </c>
    </row>
    <row r="36" spans="2:3" x14ac:dyDescent="0.25">
      <c r="B36" s="318"/>
      <c r="C36" s="317" t="s">
        <v>771</v>
      </c>
    </row>
    <row r="37" spans="2:3" x14ac:dyDescent="0.25">
      <c r="B37" s="318"/>
      <c r="C37" s="317" t="s">
        <v>772</v>
      </c>
    </row>
    <row r="38" spans="2:3" x14ac:dyDescent="0.25">
      <c r="B38" s="318"/>
      <c r="C38" s="317"/>
    </row>
    <row r="39" spans="2:3" x14ac:dyDescent="0.25">
      <c r="B39" s="318" t="s">
        <v>773</v>
      </c>
      <c r="C39" s="319" t="s">
        <v>774</v>
      </c>
    </row>
    <row r="40" spans="2:3" x14ac:dyDescent="0.25">
      <c r="B40" s="318"/>
      <c r="C40" s="317" t="s">
        <v>775</v>
      </c>
    </row>
    <row r="41" spans="2:3" x14ac:dyDescent="0.25">
      <c r="B41" s="318"/>
      <c r="C41" s="317" t="s">
        <v>776</v>
      </c>
    </row>
    <row r="42" spans="2:3" ht="39.6" x14ac:dyDescent="0.25">
      <c r="B42" s="318"/>
      <c r="C42" s="317" t="s">
        <v>777</v>
      </c>
    </row>
    <row r="43" spans="2:3" x14ac:dyDescent="0.25">
      <c r="C43" s="170" t="s">
        <v>778</v>
      </c>
    </row>
    <row r="44" spans="2:3" ht="26.4" x14ac:dyDescent="0.25">
      <c r="C44" s="316" t="s">
        <v>779</v>
      </c>
    </row>
    <row r="45" spans="2:3" ht="39.6" x14ac:dyDescent="0.25">
      <c r="C45" s="316" t="s">
        <v>780</v>
      </c>
    </row>
    <row r="46" spans="2:3" x14ac:dyDescent="0.25">
      <c r="C46" s="170" t="s">
        <v>781</v>
      </c>
    </row>
    <row r="47" spans="2:3" x14ac:dyDescent="0.25">
      <c r="C47" s="170" t="s">
        <v>782</v>
      </c>
    </row>
    <row r="48" spans="2:3" x14ac:dyDescent="0.25">
      <c r="C48" s="170" t="s">
        <v>783</v>
      </c>
    </row>
    <row r="50" spans="2:3" x14ac:dyDescent="0.25">
      <c r="B50" s="313" t="s">
        <v>784</v>
      </c>
      <c r="C50" s="170" t="s">
        <v>785</v>
      </c>
    </row>
    <row r="51" spans="2:3" ht="26.4" x14ac:dyDescent="0.25">
      <c r="C51" s="316" t="s">
        <v>786</v>
      </c>
    </row>
    <row r="52" spans="2:3" x14ac:dyDescent="0.25">
      <c r="C52" s="170" t="s">
        <v>787</v>
      </c>
    </row>
    <row r="53" spans="2:3" x14ac:dyDescent="0.25">
      <c r="C53" s="170" t="s">
        <v>788</v>
      </c>
    </row>
    <row r="54" spans="2:3" x14ac:dyDescent="0.25">
      <c r="C54" s="170" t="s">
        <v>789</v>
      </c>
    </row>
    <row r="55" spans="2:3" ht="26.4" x14ac:dyDescent="0.25">
      <c r="C55" s="316" t="s">
        <v>790</v>
      </c>
    </row>
    <row r="57" spans="2:3" x14ac:dyDescent="0.25">
      <c r="B57" s="313" t="s">
        <v>791</v>
      </c>
      <c r="C57" s="170" t="s">
        <v>792</v>
      </c>
    </row>
    <row r="59" spans="2:3" x14ac:dyDescent="0.25">
      <c r="B59" s="313" t="s">
        <v>793</v>
      </c>
      <c r="C59" s="170" t="s">
        <v>794</v>
      </c>
    </row>
    <row r="60" spans="2:3" x14ac:dyDescent="0.25">
      <c r="B60" s="175" t="s">
        <v>795</v>
      </c>
      <c r="C60" s="176" t="s">
        <v>796</v>
      </c>
    </row>
    <row r="62" spans="2:3" x14ac:dyDescent="0.25">
      <c r="B62" s="313" t="s">
        <v>797</v>
      </c>
      <c r="C62" s="170" t="s">
        <v>798</v>
      </c>
    </row>
    <row r="63" spans="2:3" x14ac:dyDescent="0.25">
      <c r="C63" s="170" t="s">
        <v>799</v>
      </c>
    </row>
    <row r="64" spans="2:3" x14ac:dyDescent="0.25">
      <c r="C64" s="315" t="s">
        <v>800</v>
      </c>
    </row>
    <row r="65" spans="1:4" x14ac:dyDescent="0.25">
      <c r="C65" s="170" t="s">
        <v>801</v>
      </c>
    </row>
    <row r="66" spans="1:4" x14ac:dyDescent="0.25">
      <c r="C66" s="170" t="s">
        <v>802</v>
      </c>
    </row>
    <row r="67" spans="1:4" x14ac:dyDescent="0.25">
      <c r="C67" s="170" t="s">
        <v>803</v>
      </c>
    </row>
    <row r="68" spans="1:4" x14ac:dyDescent="0.25">
      <c r="C68" s="170" t="s">
        <v>804</v>
      </c>
    </row>
    <row r="70" spans="1:4" x14ac:dyDescent="0.25">
      <c r="B70" s="313" t="s">
        <v>884</v>
      </c>
      <c r="C70" s="170" t="s">
        <v>921</v>
      </c>
    </row>
    <row r="71" spans="1:4" x14ac:dyDescent="0.25">
      <c r="C71" s="170" t="s">
        <v>920</v>
      </c>
    </row>
    <row r="72" spans="1:4" x14ac:dyDescent="0.25">
      <c r="C72" s="170" t="s">
        <v>919</v>
      </c>
    </row>
    <row r="73" spans="1:4" x14ac:dyDescent="0.25">
      <c r="C73" s="170" t="s">
        <v>918</v>
      </c>
    </row>
    <row r="74" spans="1:4" x14ac:dyDescent="0.25">
      <c r="C74" s="170" t="s">
        <v>917</v>
      </c>
    </row>
    <row r="75" spans="1:4" x14ac:dyDescent="0.25">
      <c r="C75" s="170" t="s">
        <v>916</v>
      </c>
    </row>
    <row r="76" spans="1:4" x14ac:dyDescent="0.25">
      <c r="C76" s="170" t="s">
        <v>1157</v>
      </c>
    </row>
    <row r="77" spans="1:4" x14ac:dyDescent="0.25">
      <c r="C77" s="170" t="s">
        <v>1158</v>
      </c>
    </row>
    <row r="78" spans="1:4" x14ac:dyDescent="0.25">
      <c r="C78" s="170" t="s">
        <v>915</v>
      </c>
    </row>
    <row r="79" spans="1:4" x14ac:dyDescent="0.25">
      <c r="C79" s="170" t="s">
        <v>914</v>
      </c>
    </row>
    <row r="80" spans="1:4" x14ac:dyDescent="0.25">
      <c r="A80" s="314"/>
      <c r="C80" s="170" t="s">
        <v>1159</v>
      </c>
      <c r="D80" s="314"/>
    </row>
    <row r="81" spans="1:4" x14ac:dyDescent="0.25">
      <c r="C81" s="170" t="s">
        <v>913</v>
      </c>
    </row>
    <row r="82" spans="1:4" x14ac:dyDescent="0.25">
      <c r="C82" s="170" t="s">
        <v>912</v>
      </c>
    </row>
    <row r="83" spans="1:4" x14ac:dyDescent="0.25">
      <c r="C83" s="170" t="s">
        <v>1151</v>
      </c>
    </row>
    <row r="84" spans="1:4" x14ac:dyDescent="0.25">
      <c r="C84" s="170" t="s">
        <v>911</v>
      </c>
    </row>
    <row r="85" spans="1:4" x14ac:dyDescent="0.25">
      <c r="C85" s="170" t="s">
        <v>910</v>
      </c>
    </row>
    <row r="86" spans="1:4" x14ac:dyDescent="0.25">
      <c r="C86" s="170" t="s">
        <v>909</v>
      </c>
    </row>
    <row r="87" spans="1:4" x14ac:dyDescent="0.25">
      <c r="C87" s="170" t="s">
        <v>908</v>
      </c>
    </row>
    <row r="88" spans="1:4" x14ac:dyDescent="0.25">
      <c r="C88" s="170" t="s">
        <v>907</v>
      </c>
    </row>
    <row r="89" spans="1:4" x14ac:dyDescent="0.25">
      <c r="C89" s="170" t="s">
        <v>906</v>
      </c>
    </row>
    <row r="90" spans="1:4" x14ac:dyDescent="0.25">
      <c r="A90" s="314"/>
      <c r="C90" s="170" t="s">
        <v>951</v>
      </c>
      <c r="D90" s="314"/>
    </row>
    <row r="91" spans="1:4" x14ac:dyDescent="0.25">
      <c r="C91" s="170" t="s">
        <v>952</v>
      </c>
    </row>
    <row r="92" spans="1:4" x14ac:dyDescent="0.25">
      <c r="C92" s="170" t="s">
        <v>953</v>
      </c>
    </row>
    <row r="93" spans="1:4" x14ac:dyDescent="0.25">
      <c r="C93" s="170" t="s">
        <v>922</v>
      </c>
    </row>
    <row r="95" spans="1:4" x14ac:dyDescent="0.25">
      <c r="B95" s="313" t="s">
        <v>1160</v>
      </c>
      <c r="C95" s="316" t="s">
        <v>1161</v>
      </c>
    </row>
    <row r="96" spans="1:4" x14ac:dyDescent="0.25">
      <c r="C96" s="170" t="s">
        <v>1162</v>
      </c>
    </row>
    <row r="97" spans="2:3" x14ac:dyDescent="0.25">
      <c r="C97" s="170" t="s">
        <v>1163</v>
      </c>
    </row>
    <row r="98" spans="2:3" x14ac:dyDescent="0.25">
      <c r="C98" s="170" t="s">
        <v>1173</v>
      </c>
    </row>
    <row r="100" spans="2:3" x14ac:dyDescent="0.25">
      <c r="B100" s="313" t="s">
        <v>1172</v>
      </c>
      <c r="C100" s="170" t="s">
        <v>1174</v>
      </c>
    </row>
    <row r="101" spans="2:3" x14ac:dyDescent="0.25">
      <c r="C101" s="170" t="s">
        <v>1175</v>
      </c>
    </row>
    <row r="102" spans="2:3" x14ac:dyDescent="0.25">
      <c r="C102" s="349"/>
    </row>
    <row r="103" spans="2:3" x14ac:dyDescent="0.25">
      <c r="B103" s="313" t="s">
        <v>1221</v>
      </c>
      <c r="C103" s="349" t="s">
        <v>1222</v>
      </c>
    </row>
    <row r="104" spans="2:3" x14ac:dyDescent="0.25">
      <c r="C104" s="349" t="s">
        <v>1223</v>
      </c>
    </row>
    <row r="106" spans="2:3" x14ac:dyDescent="0.25">
      <c r="B106" s="313" t="s">
        <v>484</v>
      </c>
      <c r="C106" s="349" t="s">
        <v>1303</v>
      </c>
    </row>
    <row r="107" spans="2:3" x14ac:dyDescent="0.25">
      <c r="C107" s="170" t="s">
        <v>1301</v>
      </c>
    </row>
    <row r="108" spans="2:3" x14ac:dyDescent="0.25">
      <c r="C108" s="170" t="s">
        <v>1302</v>
      </c>
    </row>
    <row r="109" spans="2:3" x14ac:dyDescent="0.25">
      <c r="C109" s="170" t="s">
        <v>1305</v>
      </c>
    </row>
    <row r="110" spans="2:3" x14ac:dyDescent="0.25">
      <c r="C110" s="170" t="s">
        <v>1304</v>
      </c>
    </row>
  </sheetData>
  <pageMargins left="0.7" right="0.7" top="0.78740157499999996" bottom="0.78740157499999996" header="0.3" footer="0.3"/>
  <pageSetup paperSize="9" orientation="portrait" r:id="rId1"/>
  <headerFooter>
    <oddHeader>&amp;L&amp;"Arial"&amp;8&amp;K000000INTERNAL&amp;1#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D75"/>
  <sheetViews>
    <sheetView zoomScaleNormal="100" workbookViewId="0"/>
  </sheetViews>
  <sheetFormatPr baseColWidth="10" defaultColWidth="11.33203125" defaultRowHeight="13.2" x14ac:dyDescent="0.25"/>
  <cols>
    <col min="1" max="1" width="1.6640625" style="52" customWidth="1"/>
    <col min="2" max="2" width="30.6640625" style="72" customWidth="1"/>
    <col min="3" max="3" width="74.6640625" style="73" customWidth="1"/>
    <col min="4" max="4" width="1.6640625" style="52" customWidth="1"/>
    <col min="5" max="5" width="3.109375" style="74" customWidth="1"/>
    <col min="6" max="16384" width="11.33203125" style="74"/>
  </cols>
  <sheetData>
    <row r="1" spans="1:4" s="61" customFormat="1" ht="60" customHeight="1" x14ac:dyDescent="0.25">
      <c r="A1" s="58"/>
      <c r="B1" s="59" t="s">
        <v>0</v>
      </c>
      <c r="C1" s="60"/>
      <c r="D1" s="58"/>
    </row>
    <row r="2" spans="1:4" s="58" customFormat="1" ht="20.100000000000001" customHeight="1" x14ac:dyDescent="0.25">
      <c r="A2" s="62"/>
      <c r="B2" s="3"/>
      <c r="C2" s="63"/>
      <c r="D2" s="62"/>
    </row>
    <row r="3" spans="1:4" s="57" customFormat="1" ht="22.5" customHeight="1" x14ac:dyDescent="0.3">
      <c r="A3" s="52"/>
      <c r="B3" s="64" t="s">
        <v>854</v>
      </c>
      <c r="C3" s="213"/>
      <c r="D3" s="52"/>
    </row>
    <row r="4" spans="1:4" s="66" customFormat="1" ht="17.399999999999999" x14ac:dyDescent="0.3">
      <c r="A4" s="52"/>
      <c r="B4" s="64"/>
      <c r="C4" s="65"/>
      <c r="D4" s="52"/>
    </row>
    <row r="5" spans="1:4" s="57" customFormat="1" ht="22.5" customHeight="1" x14ac:dyDescent="0.3">
      <c r="A5" s="52"/>
      <c r="B5" s="64" t="s">
        <v>842</v>
      </c>
      <c r="C5" s="213"/>
      <c r="D5" s="52"/>
    </row>
    <row r="6" spans="1:4" s="66" customFormat="1" ht="17.399999999999999" x14ac:dyDescent="0.25">
      <c r="A6" s="58"/>
      <c r="B6" s="64"/>
      <c r="C6" s="67"/>
      <c r="D6" s="58"/>
    </row>
    <row r="7" spans="1:4" s="57" customFormat="1" ht="22.5" customHeight="1" x14ac:dyDescent="0.3">
      <c r="A7" s="52"/>
      <c r="B7" s="64" t="s">
        <v>843</v>
      </c>
      <c r="C7" s="213"/>
      <c r="D7" s="52"/>
    </row>
    <row r="8" spans="1:4" s="66" customFormat="1" ht="17.399999999999999" x14ac:dyDescent="0.25">
      <c r="A8" s="57"/>
      <c r="B8" s="64"/>
      <c r="C8" s="67"/>
      <c r="D8" s="57"/>
    </row>
    <row r="9" spans="1:4" s="57" customFormat="1" ht="22.5" customHeight="1" x14ac:dyDescent="0.3">
      <c r="A9" s="52"/>
      <c r="B9" s="64" t="s">
        <v>2</v>
      </c>
      <c r="C9" s="213"/>
      <c r="D9" s="52"/>
    </row>
    <row r="10" spans="1:4" s="69" customFormat="1" ht="17.399999999999999" x14ac:dyDescent="0.25">
      <c r="A10" s="52"/>
      <c r="B10" s="64"/>
      <c r="C10" s="68"/>
      <c r="D10" s="52"/>
    </row>
    <row r="11" spans="1:4" s="57" customFormat="1" ht="22.5" customHeight="1" x14ac:dyDescent="0.3">
      <c r="A11" s="52"/>
      <c r="B11" s="64" t="s">
        <v>844</v>
      </c>
      <c r="C11" s="358"/>
      <c r="D11" s="52"/>
    </row>
    <row r="12" spans="1:4" s="66" customFormat="1" ht="17.399999999999999" x14ac:dyDescent="0.3">
      <c r="A12" s="52"/>
      <c r="B12" s="64"/>
      <c r="C12" s="65"/>
      <c r="D12" s="52"/>
    </row>
    <row r="13" spans="1:4" s="57" customFormat="1" ht="22.5" customHeight="1" x14ac:dyDescent="0.3">
      <c r="A13" s="52"/>
      <c r="B13" s="64" t="s">
        <v>845</v>
      </c>
      <c r="C13" s="213"/>
      <c r="D13" s="52"/>
    </row>
    <row r="14" spans="1:4" s="57" customFormat="1" ht="22.5" customHeight="1" x14ac:dyDescent="0.3">
      <c r="A14" s="52"/>
      <c r="B14" s="64" t="s">
        <v>3</v>
      </c>
      <c r="C14" s="213"/>
      <c r="D14" s="52"/>
    </row>
    <row r="15" spans="1:4" s="57" customFormat="1" ht="22.5" customHeight="1" x14ac:dyDescent="0.3">
      <c r="A15" s="52"/>
      <c r="B15" s="64" t="s">
        <v>855</v>
      </c>
      <c r="C15" s="213"/>
      <c r="D15" s="52"/>
    </row>
    <row r="16" spans="1:4" s="66" customFormat="1" ht="17.399999999999999" x14ac:dyDescent="0.3">
      <c r="A16" s="52"/>
      <c r="B16" s="64"/>
      <c r="C16" s="65"/>
      <c r="D16" s="52"/>
    </row>
    <row r="17" spans="1:4" s="57" customFormat="1" ht="22.5" customHeight="1" x14ac:dyDescent="0.3">
      <c r="A17" s="52"/>
      <c r="B17" s="64" t="s">
        <v>846</v>
      </c>
      <c r="C17" s="213"/>
      <c r="D17" s="52"/>
    </row>
    <row r="18" spans="1:4" s="57" customFormat="1" ht="22.5" customHeight="1" x14ac:dyDescent="0.3">
      <c r="A18" s="56"/>
      <c r="B18" s="64"/>
      <c r="C18" s="65"/>
      <c r="D18" s="56"/>
    </row>
    <row r="19" spans="1:4" s="57" customFormat="1" ht="22.5" customHeight="1" x14ac:dyDescent="0.3">
      <c r="A19" s="52"/>
      <c r="B19" s="64" t="s">
        <v>4</v>
      </c>
      <c r="C19" s="214"/>
      <c r="D19" s="52"/>
    </row>
    <row r="20" spans="1:4" s="57" customFormat="1" ht="22.5" customHeight="1" x14ac:dyDescent="0.3">
      <c r="A20" s="52"/>
      <c r="B20" s="70"/>
      <c r="C20" s="71"/>
      <c r="D20" s="52"/>
    </row>
    <row r="21" spans="1:4" s="57" customFormat="1" ht="22.5" customHeight="1" x14ac:dyDescent="0.3">
      <c r="A21" s="52"/>
      <c r="B21" s="70" t="s">
        <v>1453</v>
      </c>
      <c r="C21" s="71"/>
      <c r="D21" s="52"/>
    </row>
    <row r="22" spans="1:4" s="57" customFormat="1" ht="22.5" customHeight="1" x14ac:dyDescent="0.3">
      <c r="A22" s="52"/>
      <c r="B22" s="70"/>
      <c r="C22" s="71"/>
      <c r="D22" s="52"/>
    </row>
    <row r="24" spans="1:4" x14ac:dyDescent="0.25">
      <c r="A24" s="56"/>
      <c r="D24" s="56"/>
    </row>
    <row r="38" spans="1:4" x14ac:dyDescent="0.25">
      <c r="A38" s="56"/>
      <c r="D38" s="56"/>
    </row>
    <row r="65" spans="1:4" x14ac:dyDescent="0.25">
      <c r="A65" s="57"/>
      <c r="D65" s="57"/>
    </row>
    <row r="75" spans="1:4" x14ac:dyDescent="0.25">
      <c r="A75" s="57"/>
      <c r="D75" s="57"/>
    </row>
  </sheetData>
  <pageMargins left="0.7" right="0.7" top="0.78740157499999996" bottom="0.78740157499999996" header="0.3" footer="0.3"/>
  <pageSetup paperSize="9" scale="80" orientation="portrait" r:id="rId1"/>
  <headerFooter>
    <oddHeader>&amp;L&amp;"Arial"&amp;8&amp;K000000INTERNAL&amp;1#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O806"/>
  <sheetViews>
    <sheetView zoomScaleNormal="100" workbookViewId="0">
      <pane xSplit="2" ySplit="1" topLeftCell="C2" activePane="bottomRight" state="frozen"/>
      <selection pane="topRight" activeCell="C1" sqref="C1"/>
      <selection pane="bottomLeft" activeCell="A2" sqref="A2"/>
      <selection pane="bottomRight"/>
    </sheetView>
  </sheetViews>
  <sheetFormatPr baseColWidth="10" defaultColWidth="11.33203125" defaultRowHeight="21" customHeight="1" x14ac:dyDescent="0.35"/>
  <cols>
    <col min="1" max="1" width="1.6640625" style="293" customWidth="1"/>
    <col min="2" max="2" width="17.6640625" style="174" customWidth="1"/>
    <col min="3" max="3" width="60.6640625" style="174" customWidth="1"/>
    <col min="4" max="4" width="60.6640625" style="52" customWidth="1"/>
    <col min="5" max="8" width="60.6640625" style="174" customWidth="1"/>
    <col min="9" max="16384" width="11.33203125" style="174"/>
  </cols>
  <sheetData>
    <row r="1" spans="1:15" ht="118.5" customHeight="1" x14ac:dyDescent="0.35">
      <c r="A1" s="282"/>
      <c r="B1" s="454" t="s">
        <v>1202</v>
      </c>
      <c r="C1" s="454"/>
      <c r="D1" s="455"/>
    </row>
    <row r="2" spans="1:15" ht="16.8" x14ac:dyDescent="0.35">
      <c r="A2" s="283"/>
      <c r="B2" s="279" t="s">
        <v>491</v>
      </c>
      <c r="C2" s="279" t="s">
        <v>816</v>
      </c>
      <c r="D2" s="279" t="s">
        <v>817</v>
      </c>
      <c r="E2" s="298" t="s">
        <v>818</v>
      </c>
      <c r="F2" s="298" t="s">
        <v>819</v>
      </c>
      <c r="G2" s="298" t="s">
        <v>820</v>
      </c>
      <c r="H2" s="298" t="s">
        <v>821</v>
      </c>
      <c r="I2" s="281"/>
      <c r="J2" s="281"/>
      <c r="K2" s="281"/>
      <c r="L2" s="281"/>
      <c r="M2" s="281"/>
      <c r="N2" s="281"/>
      <c r="O2" s="281"/>
    </row>
    <row r="3" spans="1:15" ht="16.8" x14ac:dyDescent="0.35">
      <c r="A3" s="284"/>
      <c r="B3" s="430" t="s">
        <v>814</v>
      </c>
      <c r="C3" s="431" t="s">
        <v>822</v>
      </c>
      <c r="D3" s="431" t="s">
        <v>824</v>
      </c>
      <c r="E3" s="432" t="s">
        <v>825</v>
      </c>
      <c r="F3" s="432" t="s">
        <v>827</v>
      </c>
      <c r="G3" s="433" t="s">
        <v>833</v>
      </c>
      <c r="H3" s="433" t="s">
        <v>834</v>
      </c>
      <c r="I3" s="434"/>
      <c r="J3" s="434"/>
      <c r="K3" s="434"/>
      <c r="L3" s="434"/>
      <c r="M3" s="434"/>
      <c r="N3" s="434"/>
      <c r="O3" s="280"/>
    </row>
    <row r="4" spans="1:15" ht="55.2" x14ac:dyDescent="0.35">
      <c r="A4" s="285"/>
      <c r="B4" s="430" t="s">
        <v>815</v>
      </c>
      <c r="C4" s="405" t="s">
        <v>1203</v>
      </c>
      <c r="D4" s="405" t="s">
        <v>1204</v>
      </c>
      <c r="E4" s="435" t="s">
        <v>1040</v>
      </c>
      <c r="F4" s="435" t="s">
        <v>836</v>
      </c>
      <c r="G4" s="435" t="s">
        <v>1038</v>
      </c>
      <c r="H4" s="435" t="s">
        <v>1115</v>
      </c>
      <c r="I4" s="434"/>
      <c r="J4" s="434"/>
      <c r="K4" s="434"/>
      <c r="L4" s="434"/>
      <c r="M4" s="434"/>
      <c r="N4" s="434"/>
      <c r="O4" s="280"/>
    </row>
    <row r="5" spans="1:15" ht="409.6" x14ac:dyDescent="0.35">
      <c r="A5" s="285"/>
      <c r="B5" s="430" t="s">
        <v>741</v>
      </c>
      <c r="C5" s="405" t="s">
        <v>823</v>
      </c>
      <c r="D5" s="436" t="s">
        <v>1309</v>
      </c>
      <c r="E5" s="435" t="s">
        <v>1032</v>
      </c>
      <c r="F5" s="435" t="s">
        <v>1033</v>
      </c>
      <c r="G5" s="435" t="s">
        <v>1205</v>
      </c>
      <c r="H5" s="435" t="s">
        <v>1206</v>
      </c>
      <c r="I5" s="434"/>
      <c r="J5" s="434"/>
      <c r="K5" s="434"/>
      <c r="L5" s="434"/>
      <c r="M5" s="434"/>
      <c r="N5" s="434"/>
      <c r="O5" s="280"/>
    </row>
    <row r="6" spans="1:15" ht="69" x14ac:dyDescent="0.35">
      <c r="A6" s="285"/>
      <c r="B6" s="430" t="s">
        <v>832</v>
      </c>
      <c r="C6" s="405"/>
      <c r="D6" s="436" t="s">
        <v>1039</v>
      </c>
      <c r="E6" s="437" t="s">
        <v>826</v>
      </c>
      <c r="F6" s="437" t="s">
        <v>828</v>
      </c>
      <c r="G6" s="437" t="s">
        <v>831</v>
      </c>
      <c r="H6" s="437" t="s">
        <v>835</v>
      </c>
      <c r="I6" s="434"/>
      <c r="J6" s="434"/>
      <c r="K6" s="434"/>
      <c r="L6" s="434"/>
      <c r="M6" s="434"/>
      <c r="N6" s="434"/>
      <c r="O6" s="280"/>
    </row>
    <row r="7" spans="1:15" ht="16.8" x14ac:dyDescent="0.35">
      <c r="A7" s="285"/>
      <c r="B7" s="438" t="s">
        <v>837</v>
      </c>
      <c r="C7" s="369"/>
      <c r="D7" s="369"/>
      <c r="E7" s="439"/>
      <c r="F7" s="439"/>
      <c r="G7" s="439"/>
      <c r="H7" s="439"/>
      <c r="I7" s="434"/>
      <c r="J7" s="434"/>
      <c r="K7" s="434"/>
      <c r="L7" s="434"/>
      <c r="M7" s="434"/>
      <c r="N7" s="434"/>
      <c r="O7" s="280"/>
    </row>
    <row r="8" spans="1:15" ht="16.8" x14ac:dyDescent="0.35">
      <c r="A8" s="285"/>
      <c r="B8" s="440"/>
      <c r="C8" s="369"/>
      <c r="D8" s="369"/>
      <c r="E8" s="439"/>
      <c r="F8" s="439"/>
      <c r="G8" s="439"/>
      <c r="H8" s="439"/>
      <c r="I8" s="434"/>
      <c r="J8" s="434"/>
      <c r="K8" s="434"/>
      <c r="L8" s="434"/>
      <c r="M8" s="434"/>
      <c r="N8" s="434"/>
      <c r="O8" s="280"/>
    </row>
    <row r="9" spans="1:15" ht="16.8" x14ac:dyDescent="0.35">
      <c r="A9" s="286"/>
      <c r="B9" s="440"/>
      <c r="C9" s="369"/>
      <c r="D9" s="369"/>
      <c r="E9" s="439"/>
      <c r="F9" s="439"/>
      <c r="G9" s="439"/>
      <c r="H9" s="439"/>
      <c r="I9" s="434"/>
      <c r="J9" s="434"/>
      <c r="K9" s="434"/>
      <c r="L9" s="434"/>
      <c r="M9" s="434"/>
      <c r="N9" s="434"/>
      <c r="O9" s="280"/>
    </row>
    <row r="10" spans="1:15" ht="16.8" x14ac:dyDescent="0.35">
      <c r="A10" s="286"/>
      <c r="B10" s="440"/>
      <c r="C10" s="369"/>
      <c r="D10" s="369"/>
      <c r="E10" s="439"/>
      <c r="F10" s="439"/>
      <c r="G10" s="439"/>
      <c r="H10" s="439"/>
      <c r="I10" s="434"/>
      <c r="J10" s="434"/>
      <c r="K10" s="434"/>
      <c r="L10" s="434"/>
      <c r="M10" s="434"/>
      <c r="N10" s="434"/>
      <c r="O10" s="280"/>
    </row>
    <row r="11" spans="1:15" ht="16.8" x14ac:dyDescent="0.35">
      <c r="A11" s="286"/>
      <c r="B11" s="440"/>
      <c r="C11" s="369"/>
      <c r="D11" s="369"/>
      <c r="E11" s="439"/>
      <c r="F11" s="439"/>
      <c r="G11" s="439"/>
      <c r="H11" s="439"/>
      <c r="I11" s="434"/>
      <c r="J11" s="434"/>
      <c r="K11" s="434"/>
      <c r="L11" s="434"/>
      <c r="M11" s="434"/>
      <c r="N11" s="434"/>
      <c r="O11" s="280"/>
    </row>
    <row r="12" spans="1:15" ht="16.8" x14ac:dyDescent="0.35">
      <c r="A12" s="284"/>
      <c r="B12" s="440"/>
      <c r="C12" s="369"/>
      <c r="D12" s="369"/>
      <c r="E12" s="439"/>
      <c r="F12" s="439"/>
      <c r="G12" s="439"/>
      <c r="H12" s="439"/>
      <c r="I12" s="434"/>
      <c r="J12" s="434"/>
      <c r="K12" s="434"/>
      <c r="L12" s="434"/>
      <c r="M12" s="434"/>
      <c r="N12" s="434"/>
      <c r="O12" s="280"/>
    </row>
    <row r="13" spans="1:15" ht="16.8" x14ac:dyDescent="0.35">
      <c r="A13" s="285"/>
      <c r="B13" s="296"/>
      <c r="C13" s="297"/>
      <c r="D13" s="297"/>
      <c r="E13" s="299"/>
      <c r="F13" s="299"/>
      <c r="G13" s="299"/>
      <c r="H13" s="299"/>
      <c r="I13" s="280"/>
      <c r="J13" s="280"/>
      <c r="K13" s="280"/>
      <c r="L13" s="280"/>
      <c r="M13" s="280"/>
      <c r="N13" s="280"/>
      <c r="O13" s="280"/>
    </row>
    <row r="14" spans="1:15" ht="16.8" x14ac:dyDescent="0.35">
      <c r="A14" s="287"/>
      <c r="B14" s="296"/>
      <c r="C14" s="297"/>
      <c r="D14" s="297"/>
      <c r="E14" s="299"/>
      <c r="F14" s="299"/>
      <c r="G14" s="299"/>
      <c r="H14" s="299"/>
      <c r="I14" s="280"/>
      <c r="J14" s="280"/>
      <c r="K14" s="280"/>
      <c r="L14" s="280"/>
      <c r="M14" s="280"/>
      <c r="N14" s="280"/>
      <c r="O14" s="280"/>
    </row>
    <row r="15" spans="1:15" ht="16.8" x14ac:dyDescent="0.35">
      <c r="A15" s="286"/>
      <c r="B15" s="296"/>
      <c r="C15" s="297"/>
      <c r="D15" s="297"/>
      <c r="E15" s="299"/>
      <c r="F15" s="299"/>
      <c r="G15" s="299"/>
      <c r="H15" s="299"/>
      <c r="I15" s="280"/>
      <c r="J15" s="280"/>
      <c r="K15" s="280"/>
      <c r="L15" s="280"/>
      <c r="M15" s="280"/>
      <c r="N15" s="280"/>
      <c r="O15" s="280"/>
    </row>
    <row r="16" spans="1:15" ht="16.8" x14ac:dyDescent="0.35">
      <c r="A16" s="286"/>
      <c r="B16" s="296"/>
      <c r="C16" s="297"/>
      <c r="D16" s="297"/>
      <c r="E16" s="299"/>
      <c r="F16" s="299"/>
      <c r="G16" s="299"/>
      <c r="H16" s="299"/>
      <c r="I16" s="280"/>
      <c r="J16" s="280"/>
      <c r="K16" s="280"/>
      <c r="L16" s="280"/>
      <c r="M16" s="280"/>
      <c r="N16" s="280"/>
      <c r="O16" s="280"/>
    </row>
    <row r="17" spans="1:15" ht="16.8" x14ac:dyDescent="0.35">
      <c r="A17" s="286"/>
      <c r="B17" s="296"/>
      <c r="C17" s="297"/>
      <c r="D17" s="297"/>
      <c r="E17" s="299"/>
      <c r="F17" s="299"/>
      <c r="G17" s="299"/>
      <c r="H17" s="299"/>
      <c r="I17" s="280"/>
      <c r="J17" s="280"/>
      <c r="K17" s="280"/>
      <c r="L17" s="280"/>
      <c r="M17" s="280"/>
      <c r="N17" s="280"/>
      <c r="O17" s="280"/>
    </row>
    <row r="18" spans="1:15" ht="16.8" x14ac:dyDescent="0.35">
      <c r="A18" s="286"/>
      <c r="B18" s="296"/>
      <c r="C18" s="297"/>
      <c r="D18" s="297"/>
      <c r="E18" s="299"/>
      <c r="F18" s="299"/>
      <c r="G18" s="299"/>
      <c r="H18" s="299"/>
      <c r="I18" s="280"/>
      <c r="J18" s="280"/>
      <c r="K18" s="280"/>
      <c r="L18" s="280"/>
      <c r="M18" s="280"/>
      <c r="N18" s="280"/>
      <c r="O18" s="280"/>
    </row>
    <row r="19" spans="1:15" ht="16.8" x14ac:dyDescent="0.35">
      <c r="A19" s="286"/>
      <c r="B19" s="296"/>
      <c r="C19" s="297"/>
      <c r="D19" s="297"/>
      <c r="E19" s="299"/>
      <c r="F19" s="299"/>
      <c r="G19" s="299"/>
      <c r="H19" s="299"/>
      <c r="I19" s="280"/>
      <c r="J19" s="280"/>
      <c r="K19" s="280"/>
      <c r="L19" s="280"/>
      <c r="M19" s="280"/>
      <c r="N19" s="280"/>
      <c r="O19" s="280"/>
    </row>
    <row r="20" spans="1:15" ht="16.8" x14ac:dyDescent="0.35">
      <c r="A20" s="286"/>
      <c r="B20" s="296"/>
      <c r="C20" s="297"/>
      <c r="D20" s="297"/>
      <c r="E20" s="299"/>
      <c r="F20" s="299"/>
      <c r="G20" s="299"/>
      <c r="H20" s="299"/>
      <c r="I20" s="280"/>
      <c r="J20" s="280"/>
      <c r="K20" s="280"/>
      <c r="L20" s="280"/>
      <c r="M20" s="280"/>
      <c r="N20" s="280"/>
      <c r="O20" s="280"/>
    </row>
    <row r="21" spans="1:15" ht="16.8" x14ac:dyDescent="0.35">
      <c r="A21" s="286"/>
      <c r="B21" s="296"/>
      <c r="C21" s="297"/>
      <c r="D21" s="297"/>
      <c r="E21" s="299"/>
      <c r="F21" s="299"/>
      <c r="G21" s="299"/>
      <c r="H21" s="299"/>
      <c r="I21" s="280"/>
      <c r="J21" s="280"/>
      <c r="K21" s="280"/>
      <c r="L21" s="280"/>
      <c r="M21" s="280"/>
      <c r="N21" s="280"/>
      <c r="O21" s="280"/>
    </row>
    <row r="22" spans="1:15" ht="16.8" x14ac:dyDescent="0.35">
      <c r="A22" s="286"/>
      <c r="B22" s="296"/>
      <c r="C22" s="297"/>
      <c r="D22" s="297"/>
      <c r="E22" s="299"/>
      <c r="F22" s="299"/>
      <c r="G22" s="299"/>
      <c r="H22" s="299"/>
      <c r="I22" s="280"/>
      <c r="J22" s="280"/>
      <c r="K22" s="280"/>
      <c r="L22" s="280"/>
      <c r="M22" s="280"/>
      <c r="N22" s="280"/>
      <c r="O22" s="280"/>
    </row>
    <row r="23" spans="1:15" ht="16.8" x14ac:dyDescent="0.35">
      <c r="A23" s="286"/>
      <c r="B23" s="296"/>
      <c r="C23" s="297"/>
      <c r="D23" s="297"/>
      <c r="E23" s="299"/>
      <c r="F23" s="299"/>
      <c r="G23" s="299"/>
      <c r="H23" s="299"/>
      <c r="I23" s="280"/>
      <c r="J23" s="280"/>
      <c r="K23" s="280"/>
      <c r="L23" s="280"/>
      <c r="M23" s="280"/>
      <c r="N23" s="280"/>
      <c r="O23" s="280"/>
    </row>
    <row r="24" spans="1:15" ht="16.8" x14ac:dyDescent="0.35">
      <c r="A24" s="286"/>
      <c r="B24" s="278"/>
      <c r="C24" s="278"/>
      <c r="D24" s="278"/>
    </row>
    <row r="25" spans="1:15" ht="16.8" x14ac:dyDescent="0.35">
      <c r="A25" s="288"/>
      <c r="B25" s="276"/>
      <c r="C25" s="276"/>
      <c r="D25" s="276"/>
    </row>
    <row r="26" spans="1:15" ht="16.8" x14ac:dyDescent="0.35">
      <c r="A26" s="288"/>
      <c r="B26" s="276"/>
      <c r="C26" s="276"/>
      <c r="D26" s="276"/>
    </row>
    <row r="27" spans="1:15" ht="16.8" x14ac:dyDescent="0.35">
      <c r="A27" s="288"/>
      <c r="B27" s="276"/>
      <c r="C27" s="276"/>
      <c r="D27" s="276"/>
    </row>
    <row r="28" spans="1:15" ht="16.8" x14ac:dyDescent="0.35">
      <c r="A28" s="289"/>
      <c r="B28" s="276"/>
      <c r="C28" s="276"/>
      <c r="D28" s="276"/>
    </row>
    <row r="29" spans="1:15" ht="16.8" x14ac:dyDescent="0.35">
      <c r="A29" s="288"/>
      <c r="B29" s="276"/>
      <c r="C29" s="276"/>
      <c r="D29" s="276"/>
    </row>
    <row r="30" spans="1:15" ht="16.8" x14ac:dyDescent="0.35">
      <c r="A30" s="288"/>
      <c r="B30" s="276"/>
      <c r="C30" s="276"/>
      <c r="D30" s="276"/>
    </row>
    <row r="31" spans="1:15" ht="16.8" x14ac:dyDescent="0.35">
      <c r="A31" s="288"/>
      <c r="B31" s="276"/>
      <c r="C31" s="276"/>
      <c r="D31" s="276"/>
    </row>
    <row r="32" spans="1:15" ht="16.8" x14ac:dyDescent="0.35">
      <c r="A32" s="288"/>
      <c r="B32" s="276"/>
      <c r="C32" s="276"/>
      <c r="D32" s="276"/>
    </row>
    <row r="33" spans="1:4" ht="16.8" x14ac:dyDescent="0.35">
      <c r="A33" s="288"/>
      <c r="B33" s="276"/>
      <c r="C33" s="276"/>
      <c r="D33" s="276"/>
    </row>
    <row r="34" spans="1:4" ht="16.8" x14ac:dyDescent="0.35">
      <c r="A34" s="289"/>
      <c r="B34" s="276"/>
      <c r="C34" s="276"/>
      <c r="D34" s="276"/>
    </row>
    <row r="35" spans="1:4" ht="16.8" x14ac:dyDescent="0.35">
      <c r="A35" s="288"/>
      <c r="B35" s="276"/>
      <c r="C35" s="276"/>
      <c r="D35" s="276"/>
    </row>
    <row r="36" spans="1:4" ht="16.8" x14ac:dyDescent="0.35">
      <c r="A36" s="290"/>
      <c r="B36" s="276"/>
      <c r="C36" s="276"/>
      <c r="D36" s="276"/>
    </row>
    <row r="37" spans="1:4" ht="16.8" x14ac:dyDescent="0.35">
      <c r="A37" s="290"/>
      <c r="B37" s="276"/>
      <c r="C37" s="276"/>
      <c r="D37" s="276"/>
    </row>
    <row r="38" spans="1:4" ht="16.8" x14ac:dyDescent="0.35">
      <c r="A38" s="290"/>
      <c r="B38" s="276"/>
      <c r="C38" s="276"/>
      <c r="D38" s="276"/>
    </row>
    <row r="39" spans="1:4" ht="16.8" x14ac:dyDescent="0.35">
      <c r="A39" s="290"/>
      <c r="B39" s="276"/>
      <c r="C39" s="276"/>
      <c r="D39" s="276"/>
    </row>
    <row r="40" spans="1:4" ht="16.8" x14ac:dyDescent="0.35">
      <c r="A40" s="290"/>
      <c r="B40" s="276"/>
      <c r="C40" s="276"/>
      <c r="D40" s="276"/>
    </row>
    <row r="41" spans="1:4" ht="16.8" x14ac:dyDescent="0.35">
      <c r="A41" s="290"/>
      <c r="B41" s="276"/>
      <c r="C41" s="276"/>
      <c r="D41" s="276"/>
    </row>
    <row r="42" spans="1:4" ht="16.8" x14ac:dyDescent="0.35">
      <c r="A42" s="290"/>
      <c r="B42" s="276"/>
      <c r="C42" s="276"/>
      <c r="D42" s="276"/>
    </row>
    <row r="43" spans="1:4" ht="16.8" x14ac:dyDescent="0.35">
      <c r="A43" s="290"/>
      <c r="B43" s="276"/>
      <c r="C43" s="276"/>
      <c r="D43" s="276"/>
    </row>
    <row r="44" spans="1:4" ht="16.8" x14ac:dyDescent="0.35">
      <c r="A44" s="288"/>
      <c r="B44" s="276"/>
      <c r="C44" s="276"/>
      <c r="D44" s="276"/>
    </row>
    <row r="45" spans="1:4" ht="21" customHeight="1" x14ac:dyDescent="0.35">
      <c r="A45" s="288"/>
      <c r="B45" s="277"/>
      <c r="C45" s="277"/>
      <c r="D45" s="127"/>
    </row>
    <row r="48" spans="1:4" ht="21" customHeight="1" x14ac:dyDescent="0.35">
      <c r="A48" s="291"/>
      <c r="D48" s="56"/>
    </row>
    <row r="54" spans="1:4" ht="21" customHeight="1" x14ac:dyDescent="0.35">
      <c r="A54" s="292"/>
      <c r="D54" s="54"/>
    </row>
    <row r="55" spans="1:4" ht="21" customHeight="1" x14ac:dyDescent="0.35">
      <c r="A55" s="292"/>
      <c r="D55" s="54"/>
    </row>
    <row r="56" spans="1:4" ht="21" customHeight="1" x14ac:dyDescent="0.35">
      <c r="A56" s="292"/>
      <c r="D56" s="54"/>
    </row>
    <row r="57" spans="1:4" ht="21" customHeight="1" x14ac:dyDescent="0.35">
      <c r="A57" s="292"/>
      <c r="D57" s="54"/>
    </row>
    <row r="58" spans="1:4" ht="21" customHeight="1" x14ac:dyDescent="0.35">
      <c r="A58" s="292"/>
      <c r="D58" s="54"/>
    </row>
    <row r="59" spans="1:4" ht="21" customHeight="1" x14ac:dyDescent="0.35">
      <c r="A59" s="292"/>
      <c r="D59" s="54"/>
    </row>
    <row r="60" spans="1:4" ht="21" customHeight="1" x14ac:dyDescent="0.35">
      <c r="A60" s="292"/>
      <c r="D60" s="54"/>
    </row>
    <row r="61" spans="1:4" ht="21" customHeight="1" x14ac:dyDescent="0.35">
      <c r="A61" s="292"/>
      <c r="D61" s="54"/>
    </row>
    <row r="62" spans="1:4" ht="21" customHeight="1" x14ac:dyDescent="0.35">
      <c r="A62" s="292"/>
      <c r="D62" s="54"/>
    </row>
    <row r="68" spans="1:4" ht="21" customHeight="1" x14ac:dyDescent="0.35">
      <c r="A68" s="292"/>
      <c r="D68" s="54"/>
    </row>
    <row r="69" spans="1:4" ht="21" customHeight="1" x14ac:dyDescent="0.35">
      <c r="A69" s="292"/>
      <c r="D69" s="54"/>
    </row>
    <row r="70" spans="1:4" ht="21" customHeight="1" x14ac:dyDescent="0.35">
      <c r="A70" s="292"/>
      <c r="D70" s="54"/>
    </row>
    <row r="71" spans="1:4" ht="21" customHeight="1" x14ac:dyDescent="0.35">
      <c r="A71" s="292"/>
      <c r="D71" s="54"/>
    </row>
    <row r="72" spans="1:4" ht="21" customHeight="1" x14ac:dyDescent="0.35">
      <c r="A72" s="292"/>
      <c r="D72" s="54"/>
    </row>
    <row r="73" spans="1:4" ht="21" customHeight="1" x14ac:dyDescent="0.35">
      <c r="A73" s="292"/>
      <c r="D73" s="54"/>
    </row>
    <row r="75" spans="1:4" ht="21" customHeight="1" x14ac:dyDescent="0.35">
      <c r="A75" s="294"/>
      <c r="D75" s="57"/>
    </row>
    <row r="81" spans="1:4" ht="21" customHeight="1" x14ac:dyDescent="0.35">
      <c r="A81" s="292"/>
      <c r="D81" s="54"/>
    </row>
    <row r="82" spans="1:4" ht="21" customHeight="1" x14ac:dyDescent="0.35">
      <c r="A82" s="292"/>
      <c r="D82" s="54"/>
    </row>
    <row r="83" spans="1:4" ht="21" customHeight="1" x14ac:dyDescent="0.35">
      <c r="A83" s="292"/>
      <c r="D83" s="54"/>
    </row>
    <row r="84" spans="1:4" ht="21" customHeight="1" x14ac:dyDescent="0.35">
      <c r="A84" s="292"/>
      <c r="D84" s="54"/>
    </row>
    <row r="85" spans="1:4" ht="21" customHeight="1" x14ac:dyDescent="0.35">
      <c r="A85" s="295"/>
      <c r="D85" s="55"/>
    </row>
    <row r="95" spans="1:4" ht="21" customHeight="1" x14ac:dyDescent="0.35">
      <c r="A95" s="292"/>
      <c r="D95" s="54"/>
    </row>
    <row r="96" spans="1:4" ht="21" customHeight="1" x14ac:dyDescent="0.35">
      <c r="A96" s="292"/>
      <c r="D96" s="54"/>
    </row>
    <row r="97" spans="1:4" ht="21" customHeight="1" x14ac:dyDescent="0.35">
      <c r="A97" s="292"/>
      <c r="D97" s="54"/>
    </row>
    <row r="98" spans="1:4" ht="21" customHeight="1" x14ac:dyDescent="0.35">
      <c r="A98" s="292"/>
      <c r="D98" s="54"/>
    </row>
    <row r="99" spans="1:4" ht="21" customHeight="1" x14ac:dyDescent="0.35">
      <c r="A99" s="292"/>
      <c r="D99" s="54"/>
    </row>
    <row r="100" spans="1:4" ht="21" customHeight="1" x14ac:dyDescent="0.35">
      <c r="A100" s="292"/>
      <c r="D100" s="54"/>
    </row>
    <row r="101" spans="1:4" ht="21" customHeight="1" x14ac:dyDescent="0.35">
      <c r="A101" s="292"/>
      <c r="D101" s="54"/>
    </row>
    <row r="102" spans="1:4" ht="21" customHeight="1" x14ac:dyDescent="0.35">
      <c r="A102" s="292"/>
      <c r="D102" s="54"/>
    </row>
    <row r="109" spans="1:4" ht="21" customHeight="1" x14ac:dyDescent="0.35">
      <c r="A109" s="292"/>
      <c r="D109" s="54"/>
    </row>
    <row r="110" spans="1:4" ht="21" customHeight="1" x14ac:dyDescent="0.35">
      <c r="A110" s="292"/>
      <c r="D110" s="54"/>
    </row>
    <row r="111" spans="1:4" ht="21" customHeight="1" x14ac:dyDescent="0.35">
      <c r="A111" s="292"/>
      <c r="D111" s="54"/>
    </row>
    <row r="112" spans="1:4" ht="21" customHeight="1" x14ac:dyDescent="0.35">
      <c r="A112" s="292"/>
      <c r="D112" s="54"/>
    </row>
    <row r="113" spans="1:4" ht="21" customHeight="1" x14ac:dyDescent="0.35">
      <c r="A113" s="292"/>
      <c r="D113" s="54"/>
    </row>
    <row r="114" spans="1:4" ht="21" customHeight="1" x14ac:dyDescent="0.35">
      <c r="A114" s="292"/>
      <c r="D114" s="54"/>
    </row>
    <row r="124" spans="1:4" ht="21" customHeight="1" x14ac:dyDescent="0.35">
      <c r="A124" s="292"/>
      <c r="D124" s="54"/>
    </row>
    <row r="125" spans="1:4" ht="21" customHeight="1" x14ac:dyDescent="0.35">
      <c r="A125" s="292"/>
      <c r="D125" s="54"/>
    </row>
    <row r="126" spans="1:4" ht="21" customHeight="1" x14ac:dyDescent="0.35">
      <c r="A126" s="292"/>
      <c r="D126" s="54"/>
    </row>
    <row r="127" spans="1:4" ht="21" customHeight="1" x14ac:dyDescent="0.35">
      <c r="A127" s="292"/>
      <c r="D127" s="54"/>
    </row>
    <row r="128" spans="1:4" ht="21" customHeight="1" x14ac:dyDescent="0.35">
      <c r="A128" s="292"/>
      <c r="D128" s="54"/>
    </row>
    <row r="129" spans="1:4" ht="21" customHeight="1" x14ac:dyDescent="0.35">
      <c r="A129" s="292"/>
      <c r="D129" s="54"/>
    </row>
    <row r="130" spans="1:4" ht="21" customHeight="1" x14ac:dyDescent="0.35">
      <c r="A130" s="292"/>
      <c r="D130" s="54"/>
    </row>
    <row r="131" spans="1:4" ht="21" customHeight="1" x14ac:dyDescent="0.35">
      <c r="A131" s="292"/>
      <c r="D131" s="54"/>
    </row>
    <row r="141" spans="1:4" ht="21" customHeight="1" x14ac:dyDescent="0.35">
      <c r="A141" s="292"/>
      <c r="D141" s="54"/>
    </row>
    <row r="142" spans="1:4" ht="21" customHeight="1" x14ac:dyDescent="0.35">
      <c r="A142" s="292"/>
      <c r="D142" s="54"/>
    </row>
    <row r="143" spans="1:4" ht="21" customHeight="1" x14ac:dyDescent="0.35">
      <c r="A143" s="292"/>
      <c r="D143" s="54"/>
    </row>
    <row r="144" spans="1:4" ht="21" customHeight="1" x14ac:dyDescent="0.35">
      <c r="A144" s="292"/>
      <c r="D144" s="54"/>
    </row>
    <row r="145" spans="1:4" ht="21" customHeight="1" x14ac:dyDescent="0.35">
      <c r="A145" s="292"/>
      <c r="D145" s="54"/>
    </row>
    <row r="146" spans="1:4" ht="21" customHeight="1" x14ac:dyDescent="0.35">
      <c r="A146" s="292"/>
      <c r="D146" s="54"/>
    </row>
    <row r="147" spans="1:4" ht="21" customHeight="1" x14ac:dyDescent="0.35">
      <c r="A147" s="292"/>
      <c r="D147" s="54"/>
    </row>
    <row r="148" spans="1:4" ht="21" customHeight="1" x14ac:dyDescent="0.35">
      <c r="A148" s="292"/>
      <c r="D148" s="54"/>
    </row>
    <row r="158" spans="1:4" ht="21" customHeight="1" x14ac:dyDescent="0.35">
      <c r="A158" s="292"/>
      <c r="D158" s="54"/>
    </row>
    <row r="159" spans="1:4" ht="21" customHeight="1" x14ac:dyDescent="0.35">
      <c r="A159" s="292"/>
      <c r="D159" s="54"/>
    </row>
    <row r="160" spans="1:4" ht="21" customHeight="1" x14ac:dyDescent="0.35">
      <c r="A160" s="292"/>
      <c r="D160" s="54"/>
    </row>
    <row r="161" spans="1:4" ht="21" customHeight="1" x14ac:dyDescent="0.35">
      <c r="A161" s="292"/>
      <c r="D161" s="54"/>
    </row>
    <row r="162" spans="1:4" ht="21" customHeight="1" x14ac:dyDescent="0.35">
      <c r="A162" s="292"/>
      <c r="D162" s="54"/>
    </row>
    <row r="163" spans="1:4" ht="21" customHeight="1" x14ac:dyDescent="0.35">
      <c r="A163" s="292"/>
      <c r="D163" s="54"/>
    </row>
    <row r="164" spans="1:4" ht="21" customHeight="1" x14ac:dyDescent="0.35">
      <c r="A164" s="292"/>
      <c r="D164" s="54"/>
    </row>
    <row r="165" spans="1:4" ht="21" customHeight="1" x14ac:dyDescent="0.35">
      <c r="A165" s="292"/>
      <c r="D165" s="54"/>
    </row>
    <row r="177" spans="1:4" ht="21" customHeight="1" x14ac:dyDescent="0.35">
      <c r="A177" s="292"/>
      <c r="D177" s="54"/>
    </row>
    <row r="178" spans="1:4" ht="21" customHeight="1" x14ac:dyDescent="0.35">
      <c r="A178" s="292"/>
      <c r="D178" s="54"/>
    </row>
    <row r="179" spans="1:4" ht="21" customHeight="1" x14ac:dyDescent="0.35">
      <c r="A179" s="292"/>
      <c r="D179" s="54"/>
    </row>
    <row r="180" spans="1:4" ht="21" customHeight="1" x14ac:dyDescent="0.35">
      <c r="A180" s="292"/>
      <c r="D180" s="54"/>
    </row>
    <row r="181" spans="1:4" ht="21" customHeight="1" x14ac:dyDescent="0.35">
      <c r="A181" s="292"/>
      <c r="D181" s="54"/>
    </row>
    <row r="182" spans="1:4" ht="21" customHeight="1" x14ac:dyDescent="0.35">
      <c r="A182" s="292"/>
      <c r="D182" s="54"/>
    </row>
    <row r="183" spans="1:4" ht="21" customHeight="1" x14ac:dyDescent="0.35">
      <c r="A183" s="292"/>
      <c r="D183" s="54"/>
    </row>
    <row r="184" spans="1:4" ht="21" customHeight="1" x14ac:dyDescent="0.35">
      <c r="A184" s="292"/>
      <c r="D184" s="54"/>
    </row>
    <row r="194" spans="1:4" ht="21" customHeight="1" x14ac:dyDescent="0.35">
      <c r="A194" s="292"/>
      <c r="D194" s="54"/>
    </row>
    <row r="195" spans="1:4" ht="21" customHeight="1" x14ac:dyDescent="0.35">
      <c r="A195" s="292"/>
      <c r="D195" s="54"/>
    </row>
    <row r="196" spans="1:4" ht="21" customHeight="1" x14ac:dyDescent="0.35">
      <c r="A196" s="292"/>
      <c r="D196" s="54"/>
    </row>
    <row r="197" spans="1:4" ht="21" customHeight="1" x14ac:dyDescent="0.35">
      <c r="A197" s="292"/>
      <c r="D197" s="54"/>
    </row>
    <row r="198" spans="1:4" ht="21" customHeight="1" x14ac:dyDescent="0.35">
      <c r="A198" s="292"/>
      <c r="D198" s="54"/>
    </row>
    <row r="199" spans="1:4" ht="21" customHeight="1" x14ac:dyDescent="0.35">
      <c r="A199" s="292"/>
      <c r="D199" s="54"/>
    </row>
    <row r="200" spans="1:4" ht="21" customHeight="1" x14ac:dyDescent="0.35">
      <c r="A200" s="292"/>
      <c r="D200" s="54"/>
    </row>
    <row r="201" spans="1:4" ht="21" customHeight="1" x14ac:dyDescent="0.35">
      <c r="A201" s="292"/>
      <c r="D201" s="54"/>
    </row>
    <row r="211" spans="1:4" ht="21" customHeight="1" x14ac:dyDescent="0.35">
      <c r="A211" s="292"/>
      <c r="D211" s="54"/>
    </row>
    <row r="212" spans="1:4" ht="21" customHeight="1" x14ac:dyDescent="0.35">
      <c r="A212" s="292"/>
      <c r="D212" s="54"/>
    </row>
    <row r="213" spans="1:4" ht="21" customHeight="1" x14ac:dyDescent="0.35">
      <c r="A213" s="292"/>
      <c r="D213" s="54"/>
    </row>
    <row r="214" spans="1:4" ht="21" customHeight="1" x14ac:dyDescent="0.35">
      <c r="A214" s="292"/>
      <c r="D214" s="54"/>
    </row>
    <row r="215" spans="1:4" ht="21" customHeight="1" x14ac:dyDescent="0.35">
      <c r="A215" s="292"/>
      <c r="D215" s="54"/>
    </row>
    <row r="216" spans="1:4" ht="21" customHeight="1" x14ac:dyDescent="0.35">
      <c r="A216" s="292"/>
      <c r="D216" s="54"/>
    </row>
    <row r="217" spans="1:4" ht="21" customHeight="1" x14ac:dyDescent="0.35">
      <c r="A217" s="292"/>
      <c r="D217" s="54"/>
    </row>
    <row r="218" spans="1:4" ht="21" customHeight="1" x14ac:dyDescent="0.35">
      <c r="A218" s="292"/>
      <c r="D218" s="54"/>
    </row>
    <row r="228" spans="1:4" ht="21" customHeight="1" x14ac:dyDescent="0.35">
      <c r="A228" s="292"/>
      <c r="D228" s="54"/>
    </row>
    <row r="229" spans="1:4" ht="21" customHeight="1" x14ac:dyDescent="0.35">
      <c r="A229" s="292"/>
      <c r="D229" s="54"/>
    </row>
    <row r="230" spans="1:4" ht="21" customHeight="1" x14ac:dyDescent="0.35">
      <c r="A230" s="292"/>
      <c r="D230" s="54"/>
    </row>
    <row r="231" spans="1:4" ht="21" customHeight="1" x14ac:dyDescent="0.35">
      <c r="A231" s="292"/>
      <c r="D231" s="54"/>
    </row>
    <row r="232" spans="1:4" ht="21" customHeight="1" x14ac:dyDescent="0.35">
      <c r="A232" s="292"/>
      <c r="D232" s="54"/>
    </row>
    <row r="233" spans="1:4" ht="21" customHeight="1" x14ac:dyDescent="0.35">
      <c r="A233" s="292"/>
      <c r="D233" s="54"/>
    </row>
    <row r="234" spans="1:4" ht="21" customHeight="1" x14ac:dyDescent="0.35">
      <c r="A234" s="292"/>
      <c r="D234" s="54"/>
    </row>
    <row r="235" spans="1:4" ht="21" customHeight="1" x14ac:dyDescent="0.35">
      <c r="A235" s="292"/>
      <c r="D235" s="54"/>
    </row>
    <row r="245" spans="1:4" ht="21" customHeight="1" x14ac:dyDescent="0.35">
      <c r="A245" s="292"/>
      <c r="D245" s="54"/>
    </row>
    <row r="246" spans="1:4" ht="21" customHeight="1" x14ac:dyDescent="0.35">
      <c r="A246" s="292"/>
      <c r="D246" s="54"/>
    </row>
    <row r="247" spans="1:4" ht="21" customHeight="1" x14ac:dyDescent="0.35">
      <c r="A247" s="292"/>
      <c r="D247" s="54"/>
    </row>
    <row r="248" spans="1:4" ht="21" customHeight="1" x14ac:dyDescent="0.35">
      <c r="A248" s="292"/>
      <c r="D248" s="54"/>
    </row>
    <row r="249" spans="1:4" ht="21" customHeight="1" x14ac:dyDescent="0.35">
      <c r="A249" s="292"/>
      <c r="D249" s="54"/>
    </row>
    <row r="250" spans="1:4" ht="21" customHeight="1" x14ac:dyDescent="0.35">
      <c r="A250" s="292"/>
      <c r="D250" s="54"/>
    </row>
    <row r="251" spans="1:4" ht="21" customHeight="1" x14ac:dyDescent="0.35">
      <c r="A251" s="292"/>
      <c r="D251" s="54"/>
    </row>
    <row r="252" spans="1:4" ht="21" customHeight="1" x14ac:dyDescent="0.35">
      <c r="A252" s="292"/>
      <c r="D252" s="54"/>
    </row>
    <row r="262" spans="1:4" ht="21" customHeight="1" x14ac:dyDescent="0.35">
      <c r="A262" s="292"/>
      <c r="D262" s="54"/>
    </row>
    <row r="263" spans="1:4" ht="21" customHeight="1" x14ac:dyDescent="0.35">
      <c r="A263" s="292"/>
      <c r="D263" s="54"/>
    </row>
    <row r="264" spans="1:4" ht="21" customHeight="1" x14ac:dyDescent="0.35">
      <c r="A264" s="292"/>
      <c r="D264" s="54"/>
    </row>
    <row r="265" spans="1:4" ht="21" customHeight="1" x14ac:dyDescent="0.35">
      <c r="A265" s="292"/>
      <c r="D265" s="54"/>
    </row>
    <row r="266" spans="1:4" ht="21" customHeight="1" x14ac:dyDescent="0.35">
      <c r="A266" s="292"/>
      <c r="D266" s="54"/>
    </row>
    <row r="267" spans="1:4" ht="21" customHeight="1" x14ac:dyDescent="0.35">
      <c r="A267" s="292"/>
      <c r="D267" s="54"/>
    </row>
    <row r="268" spans="1:4" ht="21" customHeight="1" x14ac:dyDescent="0.35">
      <c r="A268" s="292"/>
      <c r="D268" s="54"/>
    </row>
    <row r="269" spans="1:4" ht="21" customHeight="1" x14ac:dyDescent="0.35">
      <c r="A269" s="292"/>
      <c r="D269" s="54"/>
    </row>
    <row r="279" spans="1:4" ht="21" customHeight="1" x14ac:dyDescent="0.35">
      <c r="A279" s="292"/>
      <c r="D279" s="54"/>
    </row>
    <row r="280" spans="1:4" ht="21" customHeight="1" x14ac:dyDescent="0.35">
      <c r="A280" s="292"/>
      <c r="D280" s="54"/>
    </row>
    <row r="281" spans="1:4" ht="21" customHeight="1" x14ac:dyDescent="0.35">
      <c r="A281" s="292"/>
      <c r="D281" s="54"/>
    </row>
    <row r="282" spans="1:4" ht="21" customHeight="1" x14ac:dyDescent="0.35">
      <c r="A282" s="292"/>
      <c r="D282" s="54"/>
    </row>
    <row r="283" spans="1:4" ht="21" customHeight="1" x14ac:dyDescent="0.35">
      <c r="A283" s="292"/>
      <c r="D283" s="54"/>
    </row>
    <row r="284" spans="1:4" ht="21" customHeight="1" x14ac:dyDescent="0.35">
      <c r="A284" s="292"/>
      <c r="D284" s="54"/>
    </row>
    <row r="285" spans="1:4" ht="21" customHeight="1" x14ac:dyDescent="0.35">
      <c r="A285" s="292"/>
      <c r="D285" s="54"/>
    </row>
    <row r="286" spans="1:4" ht="21" customHeight="1" x14ac:dyDescent="0.35">
      <c r="A286" s="292"/>
      <c r="D286" s="54"/>
    </row>
    <row r="296" spans="1:4" ht="21" customHeight="1" x14ac:dyDescent="0.35">
      <c r="A296" s="292"/>
      <c r="D296" s="54"/>
    </row>
    <row r="297" spans="1:4" ht="21" customHeight="1" x14ac:dyDescent="0.35">
      <c r="A297" s="292"/>
      <c r="D297" s="54"/>
    </row>
    <row r="298" spans="1:4" ht="21" customHeight="1" x14ac:dyDescent="0.35">
      <c r="A298" s="292"/>
      <c r="D298" s="54"/>
    </row>
    <row r="299" spans="1:4" ht="21" customHeight="1" x14ac:dyDescent="0.35">
      <c r="A299" s="292"/>
      <c r="D299" s="54"/>
    </row>
    <row r="300" spans="1:4" ht="21" customHeight="1" x14ac:dyDescent="0.35">
      <c r="A300" s="292"/>
      <c r="D300" s="54"/>
    </row>
    <row r="301" spans="1:4" ht="21" customHeight="1" x14ac:dyDescent="0.35">
      <c r="A301" s="292"/>
      <c r="D301" s="54"/>
    </row>
    <row r="302" spans="1:4" ht="21" customHeight="1" x14ac:dyDescent="0.35">
      <c r="A302" s="292"/>
      <c r="D302" s="54"/>
    </row>
    <row r="303" spans="1:4" ht="21" customHeight="1" x14ac:dyDescent="0.35">
      <c r="A303" s="292"/>
      <c r="D303" s="54"/>
    </row>
    <row r="313" spans="1:4" ht="21" customHeight="1" x14ac:dyDescent="0.35">
      <c r="A313" s="292"/>
      <c r="D313" s="54"/>
    </row>
    <row r="314" spans="1:4" ht="21" customHeight="1" x14ac:dyDescent="0.35">
      <c r="A314" s="292"/>
      <c r="D314" s="54"/>
    </row>
    <row r="315" spans="1:4" ht="21" customHeight="1" x14ac:dyDescent="0.35">
      <c r="A315" s="292"/>
      <c r="D315" s="54"/>
    </row>
    <row r="316" spans="1:4" ht="21" customHeight="1" x14ac:dyDescent="0.35">
      <c r="A316" s="292"/>
      <c r="D316" s="54"/>
    </row>
    <row r="317" spans="1:4" ht="21" customHeight="1" x14ac:dyDescent="0.35">
      <c r="A317" s="292"/>
      <c r="D317" s="54"/>
    </row>
    <row r="318" spans="1:4" ht="21" customHeight="1" x14ac:dyDescent="0.35">
      <c r="A318" s="292"/>
      <c r="D318" s="54"/>
    </row>
    <row r="319" spans="1:4" ht="21" customHeight="1" x14ac:dyDescent="0.35">
      <c r="A319" s="292"/>
      <c r="D319" s="54"/>
    </row>
    <row r="320" spans="1:4" ht="21" customHeight="1" x14ac:dyDescent="0.35">
      <c r="A320" s="292"/>
      <c r="D320" s="54"/>
    </row>
    <row r="330" spans="1:4" ht="21" customHeight="1" x14ac:dyDescent="0.35">
      <c r="A330" s="292"/>
      <c r="D330" s="54"/>
    </row>
    <row r="331" spans="1:4" ht="21" customHeight="1" x14ac:dyDescent="0.35">
      <c r="A331" s="292"/>
      <c r="D331" s="54"/>
    </row>
    <row r="332" spans="1:4" ht="21" customHeight="1" x14ac:dyDescent="0.35">
      <c r="A332" s="292"/>
      <c r="D332" s="54"/>
    </row>
    <row r="333" spans="1:4" ht="21" customHeight="1" x14ac:dyDescent="0.35">
      <c r="A333" s="292"/>
      <c r="D333" s="54"/>
    </row>
    <row r="334" spans="1:4" ht="21" customHeight="1" x14ac:dyDescent="0.35">
      <c r="A334" s="292"/>
      <c r="D334" s="54"/>
    </row>
    <row r="335" spans="1:4" ht="21" customHeight="1" x14ac:dyDescent="0.35">
      <c r="A335" s="292"/>
      <c r="D335" s="54"/>
    </row>
    <row r="336" spans="1:4" ht="21" customHeight="1" x14ac:dyDescent="0.35">
      <c r="A336" s="292"/>
      <c r="D336" s="54"/>
    </row>
    <row r="337" spans="1:4" ht="21" customHeight="1" x14ac:dyDescent="0.35">
      <c r="A337" s="292"/>
      <c r="D337" s="54"/>
    </row>
    <row r="347" spans="1:4" ht="21" customHeight="1" x14ac:dyDescent="0.35">
      <c r="A347" s="292"/>
      <c r="D347" s="54"/>
    </row>
    <row r="348" spans="1:4" ht="21" customHeight="1" x14ac:dyDescent="0.35">
      <c r="A348" s="292"/>
      <c r="D348" s="54"/>
    </row>
    <row r="349" spans="1:4" ht="21" customHeight="1" x14ac:dyDescent="0.35">
      <c r="A349" s="292"/>
      <c r="D349" s="54"/>
    </row>
    <row r="350" spans="1:4" ht="21" customHeight="1" x14ac:dyDescent="0.35">
      <c r="A350" s="292"/>
      <c r="D350" s="54"/>
    </row>
    <row r="351" spans="1:4" ht="21" customHeight="1" x14ac:dyDescent="0.35">
      <c r="A351" s="292"/>
      <c r="D351" s="54"/>
    </row>
    <row r="352" spans="1:4" ht="21" customHeight="1" x14ac:dyDescent="0.35">
      <c r="A352" s="292"/>
      <c r="D352" s="54"/>
    </row>
    <row r="353" spans="1:4" ht="21" customHeight="1" x14ac:dyDescent="0.35">
      <c r="A353" s="292"/>
      <c r="D353" s="54"/>
    </row>
    <row r="354" spans="1:4" ht="21" customHeight="1" x14ac:dyDescent="0.35">
      <c r="A354" s="292"/>
      <c r="D354" s="54"/>
    </row>
    <row r="364" spans="1:4" ht="21" customHeight="1" x14ac:dyDescent="0.35">
      <c r="A364" s="292"/>
      <c r="D364" s="54"/>
    </row>
    <row r="365" spans="1:4" ht="21" customHeight="1" x14ac:dyDescent="0.35">
      <c r="A365" s="292"/>
      <c r="D365" s="54"/>
    </row>
    <row r="366" spans="1:4" ht="21" customHeight="1" x14ac:dyDescent="0.35">
      <c r="A366" s="292"/>
      <c r="D366" s="54"/>
    </row>
    <row r="367" spans="1:4" ht="21" customHeight="1" x14ac:dyDescent="0.35">
      <c r="A367" s="292"/>
      <c r="D367" s="54"/>
    </row>
    <row r="368" spans="1:4" ht="21" customHeight="1" x14ac:dyDescent="0.35">
      <c r="A368" s="292"/>
      <c r="D368" s="54"/>
    </row>
    <row r="369" spans="1:4" ht="21" customHeight="1" x14ac:dyDescent="0.35">
      <c r="A369" s="292"/>
      <c r="D369" s="54"/>
    </row>
    <row r="370" spans="1:4" ht="21" customHeight="1" x14ac:dyDescent="0.35">
      <c r="A370" s="292"/>
      <c r="D370" s="54"/>
    </row>
    <row r="371" spans="1:4" ht="21" customHeight="1" x14ac:dyDescent="0.35">
      <c r="A371" s="292"/>
      <c r="D371" s="54"/>
    </row>
    <row r="381" spans="1:4" ht="21" customHeight="1" x14ac:dyDescent="0.35">
      <c r="A381" s="292"/>
      <c r="D381" s="54"/>
    </row>
    <row r="382" spans="1:4" ht="21" customHeight="1" x14ac:dyDescent="0.35">
      <c r="A382" s="292"/>
      <c r="D382" s="54"/>
    </row>
    <row r="383" spans="1:4" ht="21" customHeight="1" x14ac:dyDescent="0.35">
      <c r="A383" s="292"/>
      <c r="D383" s="54"/>
    </row>
    <row r="384" spans="1:4" ht="21" customHeight="1" x14ac:dyDescent="0.35">
      <c r="A384" s="292"/>
      <c r="D384" s="54"/>
    </row>
    <row r="385" spans="1:4" ht="21" customHeight="1" x14ac:dyDescent="0.35">
      <c r="A385" s="292"/>
      <c r="D385" s="54"/>
    </row>
    <row r="386" spans="1:4" ht="21" customHeight="1" x14ac:dyDescent="0.35">
      <c r="A386" s="292"/>
      <c r="D386" s="54"/>
    </row>
    <row r="387" spans="1:4" ht="21" customHeight="1" x14ac:dyDescent="0.35">
      <c r="A387" s="292"/>
      <c r="D387" s="54"/>
    </row>
    <row r="388" spans="1:4" ht="21" customHeight="1" x14ac:dyDescent="0.35">
      <c r="A388" s="292"/>
      <c r="D388" s="54"/>
    </row>
    <row r="398" spans="1:4" ht="21" customHeight="1" x14ac:dyDescent="0.35">
      <c r="A398" s="292"/>
      <c r="D398" s="54"/>
    </row>
    <row r="399" spans="1:4" ht="21" customHeight="1" x14ac:dyDescent="0.35">
      <c r="A399" s="292"/>
      <c r="D399" s="54"/>
    </row>
    <row r="400" spans="1:4" ht="21" customHeight="1" x14ac:dyDescent="0.35">
      <c r="A400" s="292"/>
      <c r="D400" s="54"/>
    </row>
    <row r="401" spans="1:4" ht="21" customHeight="1" x14ac:dyDescent="0.35">
      <c r="A401" s="292"/>
      <c r="D401" s="54"/>
    </row>
    <row r="402" spans="1:4" ht="21" customHeight="1" x14ac:dyDescent="0.35">
      <c r="A402" s="292"/>
      <c r="D402" s="54"/>
    </row>
    <row r="403" spans="1:4" ht="21" customHeight="1" x14ac:dyDescent="0.35">
      <c r="A403" s="292"/>
      <c r="D403" s="54"/>
    </row>
    <row r="404" spans="1:4" ht="21" customHeight="1" x14ac:dyDescent="0.35">
      <c r="A404" s="292"/>
      <c r="D404" s="54"/>
    </row>
    <row r="405" spans="1:4" ht="21" customHeight="1" x14ac:dyDescent="0.35">
      <c r="A405" s="292"/>
      <c r="D405" s="54"/>
    </row>
    <row r="415" spans="1:4" ht="21" customHeight="1" x14ac:dyDescent="0.35">
      <c r="A415" s="292"/>
      <c r="D415" s="54"/>
    </row>
    <row r="416" spans="1:4" ht="21" customHeight="1" x14ac:dyDescent="0.35">
      <c r="A416" s="292"/>
      <c r="D416" s="54"/>
    </row>
    <row r="417" spans="1:4" ht="21" customHeight="1" x14ac:dyDescent="0.35">
      <c r="A417" s="292"/>
      <c r="D417" s="54"/>
    </row>
    <row r="418" spans="1:4" ht="21" customHeight="1" x14ac:dyDescent="0.35">
      <c r="A418" s="292"/>
      <c r="D418" s="54"/>
    </row>
    <row r="419" spans="1:4" ht="21" customHeight="1" x14ac:dyDescent="0.35">
      <c r="A419" s="292"/>
      <c r="D419" s="54"/>
    </row>
    <row r="420" spans="1:4" ht="21" customHeight="1" x14ac:dyDescent="0.35">
      <c r="A420" s="292"/>
      <c r="D420" s="54"/>
    </row>
    <row r="421" spans="1:4" ht="21" customHeight="1" x14ac:dyDescent="0.35">
      <c r="A421" s="292"/>
      <c r="D421" s="54"/>
    </row>
    <row r="422" spans="1:4" ht="21" customHeight="1" x14ac:dyDescent="0.35">
      <c r="A422" s="292"/>
      <c r="D422" s="54"/>
    </row>
    <row r="432" spans="1:4" ht="21" customHeight="1" x14ac:dyDescent="0.35">
      <c r="A432" s="292"/>
      <c r="D432" s="54"/>
    </row>
    <row r="433" spans="1:4" ht="21" customHeight="1" x14ac:dyDescent="0.35">
      <c r="A433" s="292"/>
      <c r="D433" s="54"/>
    </row>
    <row r="434" spans="1:4" ht="21" customHeight="1" x14ac:dyDescent="0.35">
      <c r="A434" s="292"/>
      <c r="D434" s="54"/>
    </row>
    <row r="435" spans="1:4" ht="21" customHeight="1" x14ac:dyDescent="0.35">
      <c r="A435" s="292"/>
      <c r="D435" s="54"/>
    </row>
    <row r="436" spans="1:4" ht="21" customHeight="1" x14ac:dyDescent="0.35">
      <c r="A436" s="292"/>
      <c r="D436" s="54"/>
    </row>
    <row r="437" spans="1:4" ht="21" customHeight="1" x14ac:dyDescent="0.35">
      <c r="A437" s="292"/>
      <c r="D437" s="54"/>
    </row>
    <row r="438" spans="1:4" ht="21" customHeight="1" x14ac:dyDescent="0.35">
      <c r="A438" s="292"/>
      <c r="D438" s="54"/>
    </row>
    <row r="439" spans="1:4" ht="21" customHeight="1" x14ac:dyDescent="0.35">
      <c r="A439" s="292"/>
      <c r="D439" s="54"/>
    </row>
    <row r="449" spans="1:4" ht="21" customHeight="1" x14ac:dyDescent="0.35">
      <c r="A449" s="292"/>
      <c r="D449" s="54"/>
    </row>
    <row r="450" spans="1:4" ht="21" customHeight="1" x14ac:dyDescent="0.35">
      <c r="A450" s="292"/>
      <c r="D450" s="54"/>
    </row>
    <row r="451" spans="1:4" ht="21" customHeight="1" x14ac:dyDescent="0.35">
      <c r="A451" s="292"/>
      <c r="D451" s="54"/>
    </row>
    <row r="452" spans="1:4" ht="21" customHeight="1" x14ac:dyDescent="0.35">
      <c r="A452" s="292"/>
      <c r="D452" s="54"/>
    </row>
    <row r="453" spans="1:4" ht="21" customHeight="1" x14ac:dyDescent="0.35">
      <c r="A453" s="292"/>
      <c r="D453" s="54"/>
    </row>
    <row r="454" spans="1:4" ht="21" customHeight="1" x14ac:dyDescent="0.35">
      <c r="A454" s="292"/>
      <c r="D454" s="54"/>
    </row>
    <row r="455" spans="1:4" ht="21" customHeight="1" x14ac:dyDescent="0.35">
      <c r="A455" s="292"/>
      <c r="D455" s="54"/>
    </row>
    <row r="456" spans="1:4" ht="21" customHeight="1" x14ac:dyDescent="0.35">
      <c r="A456" s="292"/>
      <c r="D456" s="54"/>
    </row>
    <row r="468" spans="1:4" ht="21" customHeight="1" x14ac:dyDescent="0.35">
      <c r="A468" s="292"/>
      <c r="D468" s="54"/>
    </row>
    <row r="469" spans="1:4" ht="21" customHeight="1" x14ac:dyDescent="0.35">
      <c r="A469" s="292"/>
      <c r="D469" s="54"/>
    </row>
    <row r="470" spans="1:4" ht="21" customHeight="1" x14ac:dyDescent="0.35">
      <c r="A470" s="292"/>
      <c r="D470" s="54"/>
    </row>
    <row r="471" spans="1:4" ht="21" customHeight="1" x14ac:dyDescent="0.35">
      <c r="A471" s="292"/>
      <c r="D471" s="54"/>
    </row>
    <row r="472" spans="1:4" ht="21" customHeight="1" x14ac:dyDescent="0.35">
      <c r="A472" s="292"/>
      <c r="D472" s="54"/>
    </row>
    <row r="473" spans="1:4" ht="21" customHeight="1" x14ac:dyDescent="0.35">
      <c r="A473" s="292"/>
      <c r="D473" s="54"/>
    </row>
    <row r="474" spans="1:4" ht="21" customHeight="1" x14ac:dyDescent="0.35">
      <c r="A474" s="292"/>
      <c r="D474" s="54"/>
    </row>
    <row r="475" spans="1:4" ht="21" customHeight="1" x14ac:dyDescent="0.35">
      <c r="A475" s="292"/>
      <c r="D475" s="54"/>
    </row>
    <row r="485" spans="1:4" ht="21" customHeight="1" x14ac:dyDescent="0.35">
      <c r="A485" s="292"/>
      <c r="D485" s="54"/>
    </row>
    <row r="486" spans="1:4" ht="21" customHeight="1" x14ac:dyDescent="0.35">
      <c r="A486" s="292"/>
      <c r="D486" s="54"/>
    </row>
    <row r="487" spans="1:4" ht="21" customHeight="1" x14ac:dyDescent="0.35">
      <c r="A487" s="292"/>
      <c r="D487" s="54"/>
    </row>
    <row r="488" spans="1:4" ht="21" customHeight="1" x14ac:dyDescent="0.35">
      <c r="A488" s="292"/>
      <c r="D488" s="54"/>
    </row>
    <row r="489" spans="1:4" ht="21" customHeight="1" x14ac:dyDescent="0.35">
      <c r="A489" s="292"/>
      <c r="D489" s="54"/>
    </row>
    <row r="490" spans="1:4" ht="21" customHeight="1" x14ac:dyDescent="0.35">
      <c r="A490" s="292"/>
      <c r="D490" s="54"/>
    </row>
    <row r="491" spans="1:4" ht="21" customHeight="1" x14ac:dyDescent="0.35">
      <c r="A491" s="292"/>
      <c r="D491" s="54"/>
    </row>
    <row r="492" spans="1:4" ht="21" customHeight="1" x14ac:dyDescent="0.35">
      <c r="A492" s="292"/>
      <c r="D492" s="54"/>
    </row>
    <row r="502" spans="1:4" ht="21" customHeight="1" x14ac:dyDescent="0.35">
      <c r="A502" s="292"/>
      <c r="D502" s="54"/>
    </row>
    <row r="503" spans="1:4" ht="21" customHeight="1" x14ac:dyDescent="0.35">
      <c r="A503" s="292"/>
      <c r="D503" s="54"/>
    </row>
    <row r="504" spans="1:4" ht="21" customHeight="1" x14ac:dyDescent="0.35">
      <c r="A504" s="292"/>
      <c r="D504" s="54"/>
    </row>
    <row r="505" spans="1:4" ht="21" customHeight="1" x14ac:dyDescent="0.35">
      <c r="A505" s="292"/>
      <c r="D505" s="54"/>
    </row>
    <row r="506" spans="1:4" ht="21" customHeight="1" x14ac:dyDescent="0.35">
      <c r="A506" s="292"/>
      <c r="D506" s="54"/>
    </row>
    <row r="507" spans="1:4" ht="21" customHeight="1" x14ac:dyDescent="0.35">
      <c r="A507" s="292"/>
      <c r="D507" s="54"/>
    </row>
    <row r="508" spans="1:4" ht="21" customHeight="1" x14ac:dyDescent="0.35">
      <c r="A508" s="292"/>
      <c r="D508" s="54"/>
    </row>
    <row r="509" spans="1:4" ht="21" customHeight="1" x14ac:dyDescent="0.35">
      <c r="A509" s="292"/>
      <c r="D509" s="54"/>
    </row>
    <row r="519" spans="1:4" ht="21" customHeight="1" x14ac:dyDescent="0.35">
      <c r="A519" s="292"/>
      <c r="D519" s="54"/>
    </row>
    <row r="520" spans="1:4" ht="21" customHeight="1" x14ac:dyDescent="0.35">
      <c r="A520" s="292"/>
      <c r="D520" s="54"/>
    </row>
    <row r="521" spans="1:4" ht="21" customHeight="1" x14ac:dyDescent="0.35">
      <c r="A521" s="292"/>
      <c r="D521" s="54"/>
    </row>
    <row r="522" spans="1:4" ht="21" customHeight="1" x14ac:dyDescent="0.35">
      <c r="A522" s="292"/>
      <c r="D522" s="54"/>
    </row>
    <row r="523" spans="1:4" ht="21" customHeight="1" x14ac:dyDescent="0.35">
      <c r="A523" s="292"/>
      <c r="D523" s="54"/>
    </row>
    <row r="524" spans="1:4" ht="21" customHeight="1" x14ac:dyDescent="0.35">
      <c r="A524" s="292"/>
      <c r="D524" s="54"/>
    </row>
    <row r="525" spans="1:4" ht="21" customHeight="1" x14ac:dyDescent="0.35">
      <c r="A525" s="292"/>
      <c r="D525" s="54"/>
    </row>
    <row r="526" spans="1:4" ht="21" customHeight="1" x14ac:dyDescent="0.35">
      <c r="A526" s="292"/>
      <c r="D526" s="54"/>
    </row>
    <row r="536" spans="1:4" ht="21" customHeight="1" x14ac:dyDescent="0.35">
      <c r="A536" s="292"/>
      <c r="D536" s="54"/>
    </row>
    <row r="537" spans="1:4" ht="21" customHeight="1" x14ac:dyDescent="0.35">
      <c r="A537" s="292"/>
      <c r="D537" s="54"/>
    </row>
    <row r="538" spans="1:4" ht="21" customHeight="1" x14ac:dyDescent="0.35">
      <c r="A538" s="292"/>
      <c r="D538" s="54"/>
    </row>
    <row r="539" spans="1:4" ht="21" customHeight="1" x14ac:dyDescent="0.35">
      <c r="A539" s="292"/>
      <c r="D539" s="54"/>
    </row>
    <row r="540" spans="1:4" ht="21" customHeight="1" x14ac:dyDescent="0.35">
      <c r="A540" s="292"/>
      <c r="D540" s="54"/>
    </row>
    <row r="541" spans="1:4" ht="21" customHeight="1" x14ac:dyDescent="0.35">
      <c r="A541" s="292"/>
      <c r="D541" s="54"/>
    </row>
    <row r="542" spans="1:4" ht="21" customHeight="1" x14ac:dyDescent="0.35">
      <c r="A542" s="292"/>
      <c r="D542" s="54"/>
    </row>
    <row r="543" spans="1:4" ht="21" customHeight="1" x14ac:dyDescent="0.35">
      <c r="A543" s="292"/>
      <c r="D543" s="54"/>
    </row>
    <row r="553" spans="1:4" ht="21" customHeight="1" x14ac:dyDescent="0.35">
      <c r="A553" s="292"/>
      <c r="D553" s="54"/>
    </row>
    <row r="554" spans="1:4" ht="21" customHeight="1" x14ac:dyDescent="0.35">
      <c r="A554" s="292"/>
      <c r="D554" s="54"/>
    </row>
    <row r="555" spans="1:4" ht="21" customHeight="1" x14ac:dyDescent="0.35">
      <c r="A555" s="292"/>
      <c r="D555" s="54"/>
    </row>
    <row r="556" spans="1:4" ht="21" customHeight="1" x14ac:dyDescent="0.35">
      <c r="A556" s="292"/>
      <c r="D556" s="54"/>
    </row>
    <row r="557" spans="1:4" ht="21" customHeight="1" x14ac:dyDescent="0.35">
      <c r="A557" s="292"/>
      <c r="D557" s="54"/>
    </row>
    <row r="558" spans="1:4" ht="21" customHeight="1" x14ac:dyDescent="0.35">
      <c r="A558" s="292"/>
      <c r="D558" s="54"/>
    </row>
    <row r="559" spans="1:4" ht="21" customHeight="1" x14ac:dyDescent="0.35">
      <c r="A559" s="292"/>
      <c r="D559" s="54"/>
    </row>
    <row r="560" spans="1:4" ht="21" customHeight="1" x14ac:dyDescent="0.35">
      <c r="A560" s="292"/>
      <c r="D560" s="54"/>
    </row>
    <row r="570" spans="1:4" ht="21" customHeight="1" x14ac:dyDescent="0.35">
      <c r="A570" s="292"/>
      <c r="D570" s="54"/>
    </row>
    <row r="571" spans="1:4" ht="21" customHeight="1" x14ac:dyDescent="0.35">
      <c r="A571" s="292"/>
      <c r="D571" s="54"/>
    </row>
    <row r="572" spans="1:4" ht="21" customHeight="1" x14ac:dyDescent="0.35">
      <c r="A572" s="292"/>
      <c r="D572" s="54"/>
    </row>
    <row r="573" spans="1:4" ht="21" customHeight="1" x14ac:dyDescent="0.35">
      <c r="A573" s="292"/>
      <c r="D573" s="54"/>
    </row>
    <row r="574" spans="1:4" ht="21" customHeight="1" x14ac:dyDescent="0.35">
      <c r="A574" s="292"/>
      <c r="D574" s="54"/>
    </row>
    <row r="575" spans="1:4" ht="21" customHeight="1" x14ac:dyDescent="0.35">
      <c r="A575" s="292"/>
      <c r="D575" s="54"/>
    </row>
    <row r="576" spans="1:4" ht="21" customHeight="1" x14ac:dyDescent="0.35">
      <c r="A576" s="292"/>
      <c r="D576" s="54"/>
    </row>
    <row r="577" spans="1:4" ht="21" customHeight="1" x14ac:dyDescent="0.35">
      <c r="A577" s="292"/>
      <c r="D577" s="54"/>
    </row>
    <row r="587" spans="1:4" ht="21" customHeight="1" x14ac:dyDescent="0.35">
      <c r="A587" s="292"/>
      <c r="D587" s="54"/>
    </row>
    <row r="588" spans="1:4" ht="21" customHeight="1" x14ac:dyDescent="0.35">
      <c r="A588" s="292"/>
      <c r="D588" s="54"/>
    </row>
    <row r="589" spans="1:4" ht="21" customHeight="1" x14ac:dyDescent="0.35">
      <c r="A589" s="292"/>
      <c r="D589" s="54"/>
    </row>
    <row r="590" spans="1:4" ht="21" customHeight="1" x14ac:dyDescent="0.35">
      <c r="A590" s="292"/>
      <c r="D590" s="54"/>
    </row>
    <row r="591" spans="1:4" ht="21" customHeight="1" x14ac:dyDescent="0.35">
      <c r="A591" s="292"/>
      <c r="D591" s="54"/>
    </row>
    <row r="592" spans="1:4" ht="21" customHeight="1" x14ac:dyDescent="0.35">
      <c r="A592" s="292"/>
      <c r="D592" s="54"/>
    </row>
    <row r="593" spans="1:4" ht="21" customHeight="1" x14ac:dyDescent="0.35">
      <c r="A593" s="292"/>
      <c r="D593" s="54"/>
    </row>
    <row r="594" spans="1:4" ht="21" customHeight="1" x14ac:dyDescent="0.35">
      <c r="A594" s="292"/>
      <c r="D594" s="54"/>
    </row>
    <row r="604" spans="1:4" ht="21" customHeight="1" x14ac:dyDescent="0.35">
      <c r="A604" s="292"/>
      <c r="D604" s="54"/>
    </row>
    <row r="605" spans="1:4" ht="21" customHeight="1" x14ac:dyDescent="0.35">
      <c r="A605" s="292"/>
      <c r="D605" s="54"/>
    </row>
    <row r="606" spans="1:4" ht="21" customHeight="1" x14ac:dyDescent="0.35">
      <c r="A606" s="292"/>
      <c r="D606" s="54"/>
    </row>
    <row r="607" spans="1:4" ht="21" customHeight="1" x14ac:dyDescent="0.35">
      <c r="A607" s="292"/>
      <c r="D607" s="54"/>
    </row>
    <row r="608" spans="1:4" ht="21" customHeight="1" x14ac:dyDescent="0.35">
      <c r="A608" s="292"/>
      <c r="D608" s="54"/>
    </row>
    <row r="609" spans="1:4" ht="21" customHeight="1" x14ac:dyDescent="0.35">
      <c r="A609" s="292"/>
      <c r="D609" s="54"/>
    </row>
    <row r="610" spans="1:4" ht="21" customHeight="1" x14ac:dyDescent="0.35">
      <c r="A610" s="292"/>
      <c r="D610" s="54"/>
    </row>
    <row r="611" spans="1:4" ht="21" customHeight="1" x14ac:dyDescent="0.35">
      <c r="A611" s="292"/>
      <c r="D611" s="54"/>
    </row>
    <row r="621" spans="1:4" ht="21" customHeight="1" x14ac:dyDescent="0.35">
      <c r="A621" s="292"/>
      <c r="D621" s="54"/>
    </row>
    <row r="622" spans="1:4" ht="21" customHeight="1" x14ac:dyDescent="0.35">
      <c r="A622" s="292"/>
      <c r="D622" s="54"/>
    </row>
    <row r="623" spans="1:4" ht="21" customHeight="1" x14ac:dyDescent="0.35">
      <c r="A623" s="292"/>
      <c r="D623" s="54"/>
    </row>
    <row r="624" spans="1:4" ht="21" customHeight="1" x14ac:dyDescent="0.35">
      <c r="A624" s="292"/>
      <c r="D624" s="54"/>
    </row>
    <row r="625" spans="1:4" ht="21" customHeight="1" x14ac:dyDescent="0.35">
      <c r="A625" s="292"/>
      <c r="D625" s="54"/>
    </row>
    <row r="626" spans="1:4" ht="21" customHeight="1" x14ac:dyDescent="0.35">
      <c r="A626" s="292"/>
      <c r="D626" s="54"/>
    </row>
    <row r="627" spans="1:4" ht="21" customHeight="1" x14ac:dyDescent="0.35">
      <c r="A627" s="292"/>
      <c r="D627" s="54"/>
    </row>
    <row r="628" spans="1:4" ht="21" customHeight="1" x14ac:dyDescent="0.35">
      <c r="A628" s="292"/>
      <c r="D628" s="54"/>
    </row>
    <row r="640" spans="1:4" ht="21" customHeight="1" x14ac:dyDescent="0.35">
      <c r="A640" s="292"/>
      <c r="D640" s="54"/>
    </row>
    <row r="641" spans="1:4" ht="21" customHeight="1" x14ac:dyDescent="0.35">
      <c r="A641" s="292"/>
      <c r="D641" s="54"/>
    </row>
    <row r="642" spans="1:4" ht="21" customHeight="1" x14ac:dyDescent="0.35">
      <c r="A642" s="292"/>
      <c r="D642" s="54"/>
    </row>
    <row r="643" spans="1:4" ht="21" customHeight="1" x14ac:dyDescent="0.35">
      <c r="A643" s="292"/>
      <c r="D643" s="54"/>
    </row>
    <row r="644" spans="1:4" ht="21" customHeight="1" x14ac:dyDescent="0.35">
      <c r="A644" s="292"/>
      <c r="D644" s="54"/>
    </row>
    <row r="645" spans="1:4" ht="21" customHeight="1" x14ac:dyDescent="0.35">
      <c r="A645" s="292"/>
      <c r="D645" s="54"/>
    </row>
    <row r="646" spans="1:4" ht="21" customHeight="1" x14ac:dyDescent="0.35">
      <c r="A646" s="292"/>
      <c r="D646" s="54"/>
    </row>
    <row r="647" spans="1:4" ht="21" customHeight="1" x14ac:dyDescent="0.35">
      <c r="A647" s="292"/>
      <c r="D647" s="54"/>
    </row>
    <row r="648" spans="1:4" ht="21" customHeight="1" x14ac:dyDescent="0.35">
      <c r="A648" s="292"/>
      <c r="D648" s="54"/>
    </row>
    <row r="649" spans="1:4" ht="21" customHeight="1" x14ac:dyDescent="0.35">
      <c r="A649" s="292"/>
      <c r="D649" s="54"/>
    </row>
    <row r="657" spans="1:4" ht="21" customHeight="1" x14ac:dyDescent="0.35">
      <c r="A657" s="292"/>
      <c r="D657" s="54"/>
    </row>
    <row r="658" spans="1:4" ht="21" customHeight="1" x14ac:dyDescent="0.35">
      <c r="A658" s="292"/>
      <c r="D658" s="54"/>
    </row>
    <row r="659" spans="1:4" ht="21" customHeight="1" x14ac:dyDescent="0.35">
      <c r="A659" s="292"/>
      <c r="D659" s="54"/>
    </row>
    <row r="660" spans="1:4" ht="21" customHeight="1" x14ac:dyDescent="0.35">
      <c r="A660" s="292"/>
      <c r="D660" s="54"/>
    </row>
    <row r="661" spans="1:4" ht="21" customHeight="1" x14ac:dyDescent="0.35">
      <c r="A661" s="292"/>
      <c r="D661" s="54"/>
    </row>
    <row r="662" spans="1:4" ht="21" customHeight="1" x14ac:dyDescent="0.35">
      <c r="A662" s="292"/>
      <c r="D662" s="54"/>
    </row>
    <row r="663" spans="1:4" ht="21" customHeight="1" x14ac:dyDescent="0.35">
      <c r="A663" s="292"/>
      <c r="D663" s="54"/>
    </row>
    <row r="664" spans="1:4" ht="21" customHeight="1" x14ac:dyDescent="0.35">
      <c r="A664" s="292"/>
      <c r="D664" s="54"/>
    </row>
    <row r="665" spans="1:4" ht="21" customHeight="1" x14ac:dyDescent="0.35">
      <c r="A665" s="292"/>
      <c r="D665" s="54"/>
    </row>
    <row r="666" spans="1:4" ht="21" customHeight="1" x14ac:dyDescent="0.35">
      <c r="A666" s="292"/>
      <c r="D666" s="54"/>
    </row>
    <row r="674" spans="1:4" ht="21" customHeight="1" x14ac:dyDescent="0.35">
      <c r="A674" s="292"/>
      <c r="D674" s="54"/>
    </row>
    <row r="675" spans="1:4" ht="21" customHeight="1" x14ac:dyDescent="0.35">
      <c r="A675" s="292"/>
      <c r="D675" s="54"/>
    </row>
    <row r="676" spans="1:4" ht="21" customHeight="1" x14ac:dyDescent="0.35">
      <c r="A676" s="292"/>
      <c r="D676" s="54"/>
    </row>
    <row r="677" spans="1:4" ht="21" customHeight="1" x14ac:dyDescent="0.35">
      <c r="A677" s="292"/>
      <c r="D677" s="54"/>
    </row>
    <row r="678" spans="1:4" ht="21" customHeight="1" x14ac:dyDescent="0.35">
      <c r="A678" s="292"/>
      <c r="D678" s="54"/>
    </row>
    <row r="679" spans="1:4" ht="21" customHeight="1" x14ac:dyDescent="0.35">
      <c r="A679" s="292"/>
      <c r="D679" s="54"/>
    </row>
    <row r="680" spans="1:4" ht="21" customHeight="1" x14ac:dyDescent="0.35">
      <c r="A680" s="292"/>
      <c r="D680" s="54"/>
    </row>
    <row r="681" spans="1:4" ht="21" customHeight="1" x14ac:dyDescent="0.35">
      <c r="A681" s="292"/>
      <c r="D681" s="54"/>
    </row>
    <row r="682" spans="1:4" ht="21" customHeight="1" x14ac:dyDescent="0.35">
      <c r="A682" s="292"/>
      <c r="D682" s="54"/>
    </row>
    <row r="683" spans="1:4" ht="21" customHeight="1" x14ac:dyDescent="0.35">
      <c r="A683" s="292"/>
      <c r="D683" s="54"/>
    </row>
    <row r="693" spans="1:4" ht="21" customHeight="1" x14ac:dyDescent="0.35">
      <c r="A693" s="292"/>
      <c r="D693" s="54"/>
    </row>
    <row r="694" spans="1:4" ht="21" customHeight="1" x14ac:dyDescent="0.35">
      <c r="A694" s="292"/>
      <c r="D694" s="54"/>
    </row>
    <row r="695" spans="1:4" ht="21" customHeight="1" x14ac:dyDescent="0.35">
      <c r="A695" s="292"/>
      <c r="D695" s="54"/>
    </row>
    <row r="696" spans="1:4" ht="21" customHeight="1" x14ac:dyDescent="0.35">
      <c r="A696" s="292"/>
      <c r="D696" s="54"/>
    </row>
    <row r="697" spans="1:4" ht="21" customHeight="1" x14ac:dyDescent="0.35">
      <c r="A697" s="292"/>
      <c r="D697" s="54"/>
    </row>
    <row r="698" spans="1:4" ht="21" customHeight="1" x14ac:dyDescent="0.35">
      <c r="A698" s="292"/>
      <c r="D698" s="54"/>
    </row>
    <row r="699" spans="1:4" ht="21" customHeight="1" x14ac:dyDescent="0.35">
      <c r="A699" s="292"/>
      <c r="D699" s="54"/>
    </row>
    <row r="700" spans="1:4" ht="21" customHeight="1" x14ac:dyDescent="0.35">
      <c r="A700" s="292"/>
      <c r="D700" s="54"/>
    </row>
    <row r="701" spans="1:4" ht="21" customHeight="1" x14ac:dyDescent="0.35">
      <c r="A701" s="292"/>
      <c r="D701" s="54"/>
    </row>
    <row r="702" spans="1:4" ht="21" customHeight="1" x14ac:dyDescent="0.35">
      <c r="A702" s="292"/>
      <c r="D702" s="54"/>
    </row>
    <row r="710" spans="1:4" ht="21" customHeight="1" x14ac:dyDescent="0.35">
      <c r="A710" s="292"/>
      <c r="D710" s="54"/>
    </row>
    <row r="711" spans="1:4" ht="21" customHeight="1" x14ac:dyDescent="0.35">
      <c r="A711" s="292"/>
      <c r="D711" s="54"/>
    </row>
    <row r="712" spans="1:4" ht="21" customHeight="1" x14ac:dyDescent="0.35">
      <c r="A712" s="292"/>
      <c r="D712" s="54"/>
    </row>
    <row r="713" spans="1:4" ht="21" customHeight="1" x14ac:dyDescent="0.35">
      <c r="A713" s="292"/>
      <c r="D713" s="54"/>
    </row>
    <row r="714" spans="1:4" ht="21" customHeight="1" x14ac:dyDescent="0.35">
      <c r="A714" s="292"/>
      <c r="D714" s="54"/>
    </row>
    <row r="715" spans="1:4" ht="21" customHeight="1" x14ac:dyDescent="0.35">
      <c r="A715" s="292"/>
      <c r="D715" s="54"/>
    </row>
    <row r="716" spans="1:4" ht="21" customHeight="1" x14ac:dyDescent="0.35">
      <c r="A716" s="292"/>
      <c r="D716" s="54"/>
    </row>
    <row r="717" spans="1:4" ht="21" customHeight="1" x14ac:dyDescent="0.35">
      <c r="A717" s="292"/>
      <c r="D717" s="54"/>
    </row>
    <row r="729" spans="1:4" ht="21" customHeight="1" x14ac:dyDescent="0.35">
      <c r="A729" s="292"/>
      <c r="D729" s="54"/>
    </row>
    <row r="730" spans="1:4" ht="21" customHeight="1" x14ac:dyDescent="0.35">
      <c r="A730" s="292"/>
      <c r="D730" s="54"/>
    </row>
    <row r="731" spans="1:4" ht="21" customHeight="1" x14ac:dyDescent="0.35">
      <c r="A731" s="292"/>
      <c r="D731" s="54"/>
    </row>
    <row r="732" spans="1:4" ht="21" customHeight="1" x14ac:dyDescent="0.35">
      <c r="A732" s="292"/>
      <c r="D732" s="54"/>
    </row>
    <row r="733" spans="1:4" ht="21" customHeight="1" x14ac:dyDescent="0.35">
      <c r="A733" s="292"/>
      <c r="D733" s="54"/>
    </row>
    <row r="734" spans="1:4" ht="21" customHeight="1" x14ac:dyDescent="0.35">
      <c r="A734" s="292"/>
      <c r="D734" s="54"/>
    </row>
    <row r="735" spans="1:4" ht="21" customHeight="1" x14ac:dyDescent="0.35">
      <c r="A735" s="292"/>
      <c r="D735" s="54"/>
    </row>
    <row r="736" spans="1:4" ht="21" customHeight="1" x14ac:dyDescent="0.35">
      <c r="A736" s="292"/>
      <c r="D736" s="54"/>
    </row>
    <row r="748" spans="1:4" ht="21" customHeight="1" x14ac:dyDescent="0.35">
      <c r="A748" s="292"/>
      <c r="D748" s="54"/>
    </row>
    <row r="749" spans="1:4" ht="21" customHeight="1" x14ac:dyDescent="0.35">
      <c r="A749" s="292"/>
      <c r="D749" s="54"/>
    </row>
    <row r="750" spans="1:4" ht="21" customHeight="1" x14ac:dyDescent="0.35">
      <c r="A750" s="292"/>
      <c r="D750" s="54"/>
    </row>
    <row r="751" spans="1:4" ht="21" customHeight="1" x14ac:dyDescent="0.35">
      <c r="A751" s="292"/>
      <c r="D751" s="54"/>
    </row>
    <row r="752" spans="1:4" ht="21" customHeight="1" x14ac:dyDescent="0.35">
      <c r="A752" s="292"/>
      <c r="D752" s="54"/>
    </row>
    <row r="753" spans="1:4" ht="21" customHeight="1" x14ac:dyDescent="0.35">
      <c r="A753" s="292"/>
      <c r="D753" s="54"/>
    </row>
    <row r="754" spans="1:4" ht="21" customHeight="1" x14ac:dyDescent="0.35">
      <c r="A754" s="292"/>
      <c r="D754" s="54"/>
    </row>
    <row r="755" spans="1:4" ht="21" customHeight="1" x14ac:dyDescent="0.35">
      <c r="A755" s="292"/>
      <c r="D755" s="54"/>
    </row>
    <row r="765" spans="1:4" ht="21" customHeight="1" x14ac:dyDescent="0.35">
      <c r="A765" s="292"/>
      <c r="D765" s="54"/>
    </row>
    <row r="766" spans="1:4" ht="21" customHeight="1" x14ac:dyDescent="0.35">
      <c r="A766" s="292"/>
      <c r="D766" s="54"/>
    </row>
    <row r="767" spans="1:4" ht="21" customHeight="1" x14ac:dyDescent="0.35">
      <c r="A767" s="292"/>
      <c r="D767" s="54"/>
    </row>
    <row r="768" spans="1:4" ht="21" customHeight="1" x14ac:dyDescent="0.35">
      <c r="A768" s="292"/>
      <c r="D768" s="54"/>
    </row>
    <row r="769" spans="1:4" ht="21" customHeight="1" x14ac:dyDescent="0.35">
      <c r="A769" s="292"/>
      <c r="D769" s="54"/>
    </row>
    <row r="770" spans="1:4" ht="21" customHeight="1" x14ac:dyDescent="0.35">
      <c r="A770" s="292"/>
      <c r="D770" s="54"/>
    </row>
    <row r="771" spans="1:4" ht="21" customHeight="1" x14ac:dyDescent="0.35">
      <c r="A771" s="292"/>
      <c r="D771" s="54"/>
    </row>
    <row r="772" spans="1:4" ht="21" customHeight="1" x14ac:dyDescent="0.35">
      <c r="A772" s="292"/>
      <c r="D772" s="54"/>
    </row>
    <row r="782" spans="1:4" ht="21" customHeight="1" x14ac:dyDescent="0.35">
      <c r="A782" s="292"/>
      <c r="D782" s="54"/>
    </row>
    <row r="783" spans="1:4" ht="21" customHeight="1" x14ac:dyDescent="0.35">
      <c r="A783" s="292"/>
      <c r="D783" s="54"/>
    </row>
    <row r="784" spans="1:4" ht="21" customHeight="1" x14ac:dyDescent="0.35">
      <c r="A784" s="292"/>
      <c r="D784" s="54"/>
    </row>
    <row r="785" spans="1:4" ht="21" customHeight="1" x14ac:dyDescent="0.35">
      <c r="A785" s="292"/>
      <c r="D785" s="54"/>
    </row>
    <row r="786" spans="1:4" ht="21" customHeight="1" x14ac:dyDescent="0.35">
      <c r="A786" s="292"/>
      <c r="D786" s="54"/>
    </row>
    <row r="787" spans="1:4" ht="21" customHeight="1" x14ac:dyDescent="0.35">
      <c r="A787" s="292"/>
      <c r="D787" s="54"/>
    </row>
    <row r="788" spans="1:4" ht="21" customHeight="1" x14ac:dyDescent="0.35">
      <c r="A788" s="292"/>
      <c r="D788" s="54"/>
    </row>
    <row r="789" spans="1:4" ht="21" customHeight="1" x14ac:dyDescent="0.35">
      <c r="A789" s="292"/>
      <c r="D789" s="54"/>
    </row>
    <row r="799" spans="1:4" ht="21" customHeight="1" x14ac:dyDescent="0.35">
      <c r="A799" s="292"/>
      <c r="D799" s="54"/>
    </row>
    <row r="800" spans="1:4" ht="21" customHeight="1" x14ac:dyDescent="0.35">
      <c r="A800" s="292"/>
      <c r="D800" s="54"/>
    </row>
    <row r="801" spans="1:4" ht="21" customHeight="1" x14ac:dyDescent="0.35">
      <c r="A801" s="292"/>
      <c r="D801" s="54"/>
    </row>
    <row r="802" spans="1:4" ht="21" customHeight="1" x14ac:dyDescent="0.35">
      <c r="A802" s="292"/>
      <c r="D802" s="54"/>
    </row>
    <row r="803" spans="1:4" ht="21" customHeight="1" x14ac:dyDescent="0.35">
      <c r="A803" s="292"/>
      <c r="D803" s="54"/>
    </row>
    <row r="804" spans="1:4" ht="21" customHeight="1" x14ac:dyDescent="0.35">
      <c r="A804" s="292"/>
      <c r="D804" s="54"/>
    </row>
    <row r="805" spans="1:4" ht="21" customHeight="1" x14ac:dyDescent="0.35">
      <c r="A805" s="292"/>
      <c r="D805" s="54"/>
    </row>
    <row r="806" spans="1:4" ht="21" customHeight="1" x14ac:dyDescent="0.35">
      <c r="A806" s="292"/>
      <c r="D806" s="54"/>
    </row>
  </sheetData>
  <mergeCells count="1">
    <mergeCell ref="B1:D1"/>
  </mergeCells>
  <pageMargins left="0.25" right="0.25" top="0.75" bottom="0.75" header="0.3" footer="0.3"/>
  <pageSetup paperSize="9" scale="70" orientation="landscape" r:id="rId1"/>
  <headerFooter>
    <oddHeader>&amp;L&amp;"Arial"&amp;8&amp;K000000INTERNAL&amp;1#</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O817"/>
  <sheetViews>
    <sheetView zoomScaleNormal="100" workbookViewId="0"/>
  </sheetViews>
  <sheetFormatPr baseColWidth="10" defaultColWidth="11.33203125" defaultRowHeight="21" customHeight="1" x14ac:dyDescent="0.35"/>
  <cols>
    <col min="1" max="1" width="1.6640625" style="293" customWidth="1"/>
    <col min="2" max="2" width="35.88671875" style="174" customWidth="1"/>
    <col min="3" max="3" width="1.5546875" style="174" customWidth="1"/>
    <col min="4" max="4" width="86" style="52" customWidth="1"/>
    <col min="5" max="5" width="38.6640625" style="174" customWidth="1"/>
    <col min="6" max="16384" width="11.33203125" style="174"/>
  </cols>
  <sheetData>
    <row r="1" spans="1:5" ht="52.5" customHeight="1" x14ac:dyDescent="0.35">
      <c r="B1" s="456" t="s">
        <v>1279</v>
      </c>
      <c r="C1" s="456"/>
      <c r="D1" s="457"/>
      <c r="E1" s="332"/>
    </row>
    <row r="2" spans="1:5" s="402" customFormat="1" ht="31.5" customHeight="1" x14ac:dyDescent="0.4">
      <c r="A2" s="419"/>
      <c r="B2" s="362" t="s">
        <v>1295</v>
      </c>
      <c r="C2" s="425"/>
      <c r="D2" s="426"/>
      <c r="E2" s="423"/>
    </row>
    <row r="3" spans="1:5" s="363" customFormat="1" ht="21.75" customHeight="1" x14ac:dyDescent="0.35">
      <c r="A3" s="364"/>
      <c r="B3" s="418" t="s">
        <v>1294</v>
      </c>
      <c r="C3" s="420" t="s">
        <v>491</v>
      </c>
      <c r="D3" s="418" t="s">
        <v>593</v>
      </c>
      <c r="E3" s="418" t="s">
        <v>1296</v>
      </c>
    </row>
    <row r="4" spans="1:5" s="363" customFormat="1" ht="16.8" x14ac:dyDescent="0.35">
      <c r="A4" s="364"/>
      <c r="B4" s="355" t="s">
        <v>1258</v>
      </c>
      <c r="C4" s="354"/>
      <c r="D4" s="352" t="s">
        <v>1405</v>
      </c>
      <c r="E4" s="442" t="s">
        <v>1297</v>
      </c>
    </row>
    <row r="5" spans="1:5" s="363" customFormat="1" ht="27.6" x14ac:dyDescent="0.35">
      <c r="A5" s="364"/>
      <c r="B5" s="355" t="s">
        <v>1259</v>
      </c>
      <c r="C5" s="354"/>
      <c r="D5" s="352" t="s">
        <v>1260</v>
      </c>
      <c r="E5" s="442" t="s">
        <v>1261</v>
      </c>
    </row>
    <row r="6" spans="1:5" s="363" customFormat="1" ht="55.2" x14ac:dyDescent="0.35">
      <c r="A6" s="364"/>
      <c r="B6" s="355" t="s">
        <v>1262</v>
      </c>
      <c r="C6" s="354"/>
      <c r="D6" s="352" t="s">
        <v>1406</v>
      </c>
      <c r="E6" s="442" t="s">
        <v>1297</v>
      </c>
    </row>
    <row r="7" spans="1:5" s="363" customFormat="1" ht="69" x14ac:dyDescent="0.35">
      <c r="A7" s="364"/>
      <c r="B7" s="355" t="s">
        <v>1263</v>
      </c>
      <c r="C7" s="354"/>
      <c r="D7" s="352" t="s">
        <v>1264</v>
      </c>
      <c r="E7" s="442" t="s">
        <v>1297</v>
      </c>
    </row>
    <row r="8" spans="1:5" s="363" customFormat="1" ht="138" x14ac:dyDescent="0.35">
      <c r="A8" s="364"/>
      <c r="B8" s="355" t="s">
        <v>650</v>
      </c>
      <c r="C8" s="354"/>
      <c r="D8" s="352" t="s">
        <v>1310</v>
      </c>
      <c r="E8" s="442" t="s">
        <v>1265</v>
      </c>
    </row>
    <row r="9" spans="1:5" s="363" customFormat="1" ht="82.8" x14ac:dyDescent="0.35">
      <c r="A9" s="364"/>
      <c r="B9" s="355" t="s">
        <v>509</v>
      </c>
      <c r="C9" s="354"/>
      <c r="D9" s="352" t="s">
        <v>1407</v>
      </c>
      <c r="E9" s="442" t="s">
        <v>1265</v>
      </c>
    </row>
    <row r="10" spans="1:5" s="363" customFormat="1" ht="41.4" x14ac:dyDescent="0.35">
      <c r="A10" s="364"/>
      <c r="B10" s="355" t="s">
        <v>495</v>
      </c>
      <c r="C10" s="354"/>
      <c r="D10" s="352" t="s">
        <v>1266</v>
      </c>
      <c r="E10" s="442" t="s">
        <v>1265</v>
      </c>
    </row>
    <row r="11" spans="1:5" s="363" customFormat="1" ht="96.6" x14ac:dyDescent="0.35">
      <c r="A11" s="364"/>
      <c r="B11" s="355" t="s">
        <v>1267</v>
      </c>
      <c r="C11" s="354"/>
      <c r="D11" s="352" t="s">
        <v>1268</v>
      </c>
      <c r="E11" s="442" t="s">
        <v>1269</v>
      </c>
    </row>
    <row r="12" spans="1:5" s="363" customFormat="1" ht="82.8" x14ac:dyDescent="0.35">
      <c r="A12" s="364"/>
      <c r="B12" s="355" t="s">
        <v>1270</v>
      </c>
      <c r="C12" s="354"/>
      <c r="D12" s="352" t="s">
        <v>1271</v>
      </c>
      <c r="E12" s="442" t="s">
        <v>1269</v>
      </c>
    </row>
    <row r="13" spans="1:5" s="363" customFormat="1" ht="96.6" x14ac:dyDescent="0.35">
      <c r="A13" s="364"/>
      <c r="B13" s="355" t="s">
        <v>1272</v>
      </c>
      <c r="C13" s="354"/>
      <c r="D13" s="352" t="s">
        <v>1273</v>
      </c>
      <c r="E13" s="442" t="s">
        <v>1274</v>
      </c>
    </row>
    <row r="14" spans="1:5" s="363" customFormat="1" ht="16.8" x14ac:dyDescent="0.35">
      <c r="A14" s="364"/>
      <c r="B14" s="355" t="s">
        <v>1275</v>
      </c>
      <c r="C14" s="354"/>
      <c r="D14" s="352" t="s">
        <v>1276</v>
      </c>
      <c r="E14" s="442" t="s">
        <v>1297</v>
      </c>
    </row>
    <row r="15" spans="1:5" s="363" customFormat="1" ht="16.8" x14ac:dyDescent="0.35">
      <c r="A15" s="364"/>
      <c r="B15" s="355" t="s">
        <v>1277</v>
      </c>
      <c r="C15" s="354"/>
      <c r="D15" s="352" t="s">
        <v>1278</v>
      </c>
      <c r="E15" s="442" t="s">
        <v>1297</v>
      </c>
    </row>
    <row r="16" spans="1:5" s="363" customFormat="1" ht="52.5" customHeight="1" x14ac:dyDescent="0.4">
      <c r="A16" s="364"/>
      <c r="B16" s="362" t="s">
        <v>1280</v>
      </c>
      <c r="C16" s="366"/>
      <c r="D16" s="350"/>
      <c r="E16" s="365"/>
    </row>
    <row r="17" spans="1:15" ht="21" customHeight="1" x14ac:dyDescent="0.35">
      <c r="B17" s="279" t="s">
        <v>740</v>
      </c>
      <c r="C17" s="312" t="s">
        <v>491</v>
      </c>
      <c r="D17" s="279" t="s">
        <v>872</v>
      </c>
      <c r="E17" s="279" t="s">
        <v>839</v>
      </c>
    </row>
    <row r="18" spans="1:15" ht="27.6" x14ac:dyDescent="0.35">
      <c r="B18" s="357" t="s">
        <v>870</v>
      </c>
      <c r="C18" s="356"/>
      <c r="D18" s="352" t="s">
        <v>877</v>
      </c>
      <c r="E18" s="441" t="s">
        <v>874</v>
      </c>
    </row>
    <row r="19" spans="1:15" ht="27.6" x14ac:dyDescent="0.35">
      <c r="B19" s="355" t="s">
        <v>883</v>
      </c>
      <c r="C19" s="354"/>
      <c r="D19" s="352" t="s">
        <v>873</v>
      </c>
      <c r="E19" s="442" t="s">
        <v>875</v>
      </c>
    </row>
    <row r="20" spans="1:15" ht="30.75" customHeight="1" x14ac:dyDescent="0.35">
      <c r="B20" s="355" t="s">
        <v>871</v>
      </c>
      <c r="C20" s="354"/>
      <c r="D20" s="352" t="s">
        <v>1312</v>
      </c>
      <c r="E20" s="442" t="s">
        <v>876</v>
      </c>
    </row>
    <row r="21" spans="1:15" ht="16.8" x14ac:dyDescent="0.35">
      <c r="B21" s="355" t="s">
        <v>864</v>
      </c>
      <c r="C21" s="353"/>
      <c r="D21" s="352" t="s">
        <v>865</v>
      </c>
      <c r="E21" s="443"/>
    </row>
    <row r="22" spans="1:15" ht="55.2" x14ac:dyDescent="0.35">
      <c r="B22" s="355" t="s">
        <v>866</v>
      </c>
      <c r="C22" s="353"/>
      <c r="D22" s="352" t="s">
        <v>1105</v>
      </c>
      <c r="E22" s="443"/>
    </row>
    <row r="23" spans="1:15" ht="27.6" x14ac:dyDescent="0.35">
      <c r="B23" s="355" t="s">
        <v>867</v>
      </c>
      <c r="C23" s="352"/>
      <c r="D23" s="352" t="s">
        <v>1207</v>
      </c>
      <c r="E23" s="443"/>
    </row>
    <row r="24" spans="1:15" ht="27.6" x14ac:dyDescent="0.35">
      <c r="B24" s="351" t="s">
        <v>868</v>
      </c>
      <c r="C24" s="352"/>
      <c r="D24" s="352" t="s">
        <v>1208</v>
      </c>
      <c r="E24" s="443"/>
    </row>
    <row r="25" spans="1:15" ht="38.25" customHeight="1" x14ac:dyDescent="0.35">
      <c r="A25" s="282"/>
      <c r="B25" s="427" t="s">
        <v>1116</v>
      </c>
      <c r="C25" s="428"/>
      <c r="D25" s="352" t="s">
        <v>1209</v>
      </c>
      <c r="E25" s="443"/>
    </row>
    <row r="26" spans="1:15" ht="16.8" x14ac:dyDescent="0.35">
      <c r="A26" s="284"/>
      <c r="F26" s="280"/>
      <c r="G26" s="280"/>
      <c r="H26" s="280"/>
      <c r="I26" s="280"/>
      <c r="J26" s="280"/>
      <c r="K26" s="280"/>
      <c r="L26" s="280"/>
      <c r="M26" s="280"/>
      <c r="N26" s="280"/>
      <c r="O26" s="280"/>
    </row>
    <row r="27" spans="1:15" ht="22.8" x14ac:dyDescent="0.35">
      <c r="A27" s="285"/>
      <c r="B27" s="458" t="s">
        <v>882</v>
      </c>
      <c r="C27" s="458"/>
      <c r="D27" s="458"/>
      <c r="F27" s="280"/>
      <c r="G27" s="280"/>
      <c r="H27" s="280"/>
      <c r="I27" s="280"/>
      <c r="J27" s="280"/>
      <c r="K27" s="280"/>
      <c r="L27" s="280"/>
      <c r="M27" s="280"/>
      <c r="N27" s="280"/>
      <c r="O27" s="280"/>
    </row>
    <row r="28" spans="1:15" ht="15" customHeight="1" x14ac:dyDescent="0.35">
      <c r="A28" s="285"/>
      <c r="B28" s="279" t="s">
        <v>740</v>
      </c>
      <c r="C28" s="279" t="s">
        <v>491</v>
      </c>
      <c r="D28" s="279" t="s">
        <v>872</v>
      </c>
      <c r="E28" s="279" t="s">
        <v>839</v>
      </c>
      <c r="F28" s="280"/>
      <c r="G28" s="280"/>
      <c r="H28" s="280"/>
      <c r="I28" s="280"/>
      <c r="J28" s="280"/>
      <c r="K28" s="280"/>
      <c r="L28" s="280"/>
      <c r="M28" s="280"/>
      <c r="N28" s="280"/>
      <c r="O28" s="280"/>
    </row>
    <row r="29" spans="1:15" ht="27.6" x14ac:dyDescent="0.35">
      <c r="A29" s="285"/>
      <c r="B29" s="351" t="s">
        <v>1283</v>
      </c>
      <c r="C29" s="352"/>
      <c r="D29" s="352" t="s">
        <v>1408</v>
      </c>
      <c r="E29" s="352"/>
      <c r="F29" s="280"/>
      <c r="G29" s="280"/>
      <c r="H29" s="280"/>
      <c r="I29" s="280"/>
      <c r="J29" s="280"/>
      <c r="K29" s="280"/>
      <c r="L29" s="280"/>
      <c r="M29" s="280"/>
      <c r="N29" s="280"/>
      <c r="O29" s="280"/>
    </row>
    <row r="30" spans="1:15" ht="96.6" x14ac:dyDescent="0.35">
      <c r="A30" s="285"/>
      <c r="B30" s="351" t="s">
        <v>1237</v>
      </c>
      <c r="C30" s="352"/>
      <c r="D30" s="352" t="s">
        <v>1257</v>
      </c>
      <c r="E30" s="352"/>
      <c r="F30" s="280"/>
      <c r="G30" s="280"/>
      <c r="H30" s="280"/>
      <c r="I30" s="280"/>
      <c r="J30" s="280"/>
      <c r="K30" s="280"/>
      <c r="L30" s="280"/>
      <c r="M30" s="280"/>
      <c r="N30" s="280"/>
      <c r="O30" s="280"/>
    </row>
    <row r="31" spans="1:15" ht="27.6" x14ac:dyDescent="0.35">
      <c r="A31" s="285"/>
      <c r="B31" s="351" t="s">
        <v>1282</v>
      </c>
      <c r="C31" s="352"/>
      <c r="D31" s="352" t="s">
        <v>423</v>
      </c>
      <c r="E31" s="352"/>
      <c r="F31" s="280"/>
      <c r="G31" s="280"/>
      <c r="H31" s="280"/>
      <c r="I31" s="280"/>
      <c r="J31" s="280"/>
      <c r="K31" s="280"/>
      <c r="L31" s="280"/>
      <c r="M31" s="280"/>
      <c r="N31" s="280"/>
      <c r="O31" s="280"/>
    </row>
    <row r="32" spans="1:15" ht="16.8" x14ac:dyDescent="0.35">
      <c r="A32" s="286"/>
      <c r="B32" s="351" t="s">
        <v>1286</v>
      </c>
      <c r="C32" s="352"/>
      <c r="D32" s="352" t="s">
        <v>1213</v>
      </c>
      <c r="E32" s="352"/>
      <c r="F32" s="280"/>
      <c r="G32" s="280"/>
      <c r="H32" s="280"/>
      <c r="I32" s="280"/>
      <c r="J32" s="280"/>
      <c r="K32" s="280"/>
      <c r="L32" s="280"/>
      <c r="M32" s="280"/>
      <c r="N32" s="280"/>
      <c r="O32" s="280"/>
    </row>
    <row r="33" spans="1:15" ht="27.6" x14ac:dyDescent="0.35">
      <c r="A33" s="286"/>
      <c r="B33" s="351" t="s">
        <v>1292</v>
      </c>
      <c r="C33" s="352"/>
      <c r="D33" s="352" t="s">
        <v>1291</v>
      </c>
      <c r="E33" s="352"/>
      <c r="F33" s="280"/>
      <c r="G33" s="280"/>
      <c r="H33" s="280"/>
      <c r="I33" s="280"/>
      <c r="J33" s="280"/>
      <c r="K33" s="280"/>
      <c r="L33" s="280"/>
      <c r="M33" s="280"/>
      <c r="N33" s="280"/>
      <c r="O33" s="280"/>
    </row>
    <row r="34" spans="1:15" ht="41.4" x14ac:dyDescent="0.35">
      <c r="A34" s="286"/>
      <c r="B34" s="351" t="s">
        <v>1284</v>
      </c>
      <c r="C34" s="352"/>
      <c r="D34" s="352" t="s">
        <v>1211</v>
      </c>
      <c r="E34" s="352"/>
      <c r="F34" s="280"/>
      <c r="G34" s="280"/>
      <c r="H34" s="280"/>
      <c r="I34" s="280"/>
      <c r="J34" s="280"/>
      <c r="K34" s="280"/>
      <c r="L34" s="280"/>
      <c r="M34" s="280"/>
      <c r="N34" s="280"/>
      <c r="O34" s="280"/>
    </row>
    <row r="35" spans="1:15" ht="41.4" x14ac:dyDescent="0.35">
      <c r="A35" s="284"/>
      <c r="B35" s="351" t="s">
        <v>869</v>
      </c>
      <c r="C35" s="352"/>
      <c r="D35" s="352" t="s">
        <v>878</v>
      </c>
      <c r="E35" s="352"/>
      <c r="F35" s="280"/>
      <c r="G35" s="280"/>
      <c r="H35" s="280"/>
      <c r="I35" s="280"/>
      <c r="J35" s="280"/>
      <c r="K35" s="280"/>
      <c r="L35" s="280"/>
      <c r="M35" s="280"/>
      <c r="N35" s="280"/>
      <c r="O35" s="280"/>
    </row>
    <row r="36" spans="1:15" ht="55.2" x14ac:dyDescent="0.35">
      <c r="A36" s="286"/>
      <c r="B36" s="351" t="s">
        <v>1281</v>
      </c>
      <c r="C36" s="352"/>
      <c r="D36" s="352" t="s">
        <v>1106</v>
      </c>
      <c r="E36" s="352"/>
      <c r="F36" s="280"/>
      <c r="G36" s="280"/>
      <c r="H36" s="280"/>
      <c r="I36" s="280"/>
      <c r="J36" s="280"/>
      <c r="K36" s="280"/>
      <c r="L36" s="280"/>
      <c r="M36" s="280"/>
      <c r="N36" s="280"/>
      <c r="O36" s="280"/>
    </row>
    <row r="37" spans="1:15" ht="27.6" x14ac:dyDescent="0.35">
      <c r="A37" s="286"/>
      <c r="B37" s="351" t="s">
        <v>841</v>
      </c>
      <c r="C37" s="352"/>
      <c r="D37" s="352" t="s">
        <v>851</v>
      </c>
      <c r="E37" s="352" t="s">
        <v>1044</v>
      </c>
      <c r="F37" s="280"/>
      <c r="G37" s="280"/>
      <c r="H37" s="280"/>
      <c r="I37" s="280"/>
      <c r="J37" s="280"/>
      <c r="K37" s="280"/>
      <c r="L37" s="280"/>
      <c r="M37" s="280"/>
      <c r="N37" s="280"/>
      <c r="O37" s="280"/>
    </row>
    <row r="38" spans="1:15" ht="27.6" x14ac:dyDescent="0.35">
      <c r="A38" s="286"/>
      <c r="B38" s="351" t="s">
        <v>838</v>
      </c>
      <c r="C38" s="352"/>
      <c r="D38" s="352" t="s">
        <v>1240</v>
      </c>
      <c r="E38" s="352" t="s">
        <v>840</v>
      </c>
      <c r="F38" s="280"/>
      <c r="G38" s="280"/>
      <c r="H38" s="280"/>
      <c r="I38" s="280"/>
      <c r="J38" s="280"/>
      <c r="K38" s="280"/>
      <c r="L38" s="280"/>
      <c r="M38" s="280"/>
      <c r="N38" s="280"/>
      <c r="O38" s="280"/>
    </row>
    <row r="39" spans="1:15" ht="16.8" x14ac:dyDescent="0.35">
      <c r="A39" s="286"/>
      <c r="B39" s="351" t="s">
        <v>1141</v>
      </c>
      <c r="C39" s="352"/>
      <c r="D39" s="352" t="s">
        <v>881</v>
      </c>
      <c r="E39" s="352"/>
      <c r="F39" s="280"/>
      <c r="G39" s="280"/>
      <c r="H39" s="280"/>
      <c r="I39" s="280"/>
      <c r="J39" s="280"/>
      <c r="K39" s="280"/>
      <c r="L39" s="280"/>
      <c r="M39" s="280"/>
      <c r="N39" s="280"/>
      <c r="O39" s="280"/>
    </row>
    <row r="40" spans="1:15" ht="41.4" x14ac:dyDescent="0.35">
      <c r="A40" s="285"/>
      <c r="B40" s="351" t="s">
        <v>852</v>
      </c>
      <c r="C40" s="352"/>
      <c r="D40" s="352" t="s">
        <v>879</v>
      </c>
      <c r="E40" s="352" t="s">
        <v>880</v>
      </c>
      <c r="F40" s="280"/>
      <c r="G40" s="280"/>
      <c r="H40" s="280"/>
      <c r="I40" s="280"/>
      <c r="J40" s="280"/>
      <c r="K40" s="280"/>
      <c r="L40" s="280"/>
      <c r="M40" s="280"/>
      <c r="N40" s="280"/>
      <c r="O40" s="280"/>
    </row>
    <row r="41" spans="1:15" ht="55.2" x14ac:dyDescent="0.35">
      <c r="A41" s="286"/>
      <c r="B41" s="351" t="s">
        <v>50</v>
      </c>
      <c r="C41" s="352"/>
      <c r="D41" s="352" t="s">
        <v>1409</v>
      </c>
      <c r="E41" s="352"/>
      <c r="F41" s="280"/>
      <c r="G41" s="280"/>
      <c r="H41" s="280"/>
      <c r="I41" s="280"/>
      <c r="J41" s="280"/>
      <c r="K41" s="280"/>
      <c r="L41" s="280"/>
      <c r="M41" s="280"/>
      <c r="N41" s="280"/>
      <c r="O41" s="280"/>
    </row>
    <row r="42" spans="1:15" ht="27.6" x14ac:dyDescent="0.35">
      <c r="A42" s="286"/>
      <c r="B42" s="351" t="s">
        <v>1006</v>
      </c>
      <c r="C42" s="352"/>
      <c r="D42" s="352" t="s">
        <v>1210</v>
      </c>
      <c r="E42" s="352" t="s">
        <v>1142</v>
      </c>
      <c r="F42" s="280"/>
      <c r="G42" s="280"/>
      <c r="H42" s="280"/>
      <c r="I42" s="280"/>
      <c r="J42" s="280"/>
      <c r="K42" s="280"/>
      <c r="L42" s="280"/>
      <c r="M42" s="280"/>
      <c r="N42" s="280"/>
      <c r="O42" s="280"/>
    </row>
    <row r="43" spans="1:15" ht="16.8" x14ac:dyDescent="0.35">
      <c r="A43" s="286"/>
      <c r="B43" s="351" t="s">
        <v>1285</v>
      </c>
      <c r="C43" s="352"/>
      <c r="D43" s="352" t="s">
        <v>1148</v>
      </c>
      <c r="E43" s="352"/>
      <c r="F43" s="280"/>
      <c r="G43" s="280"/>
      <c r="H43" s="280"/>
      <c r="I43" s="280"/>
      <c r="J43" s="280"/>
      <c r="K43" s="280"/>
      <c r="L43" s="280"/>
      <c r="M43" s="280"/>
      <c r="N43" s="280"/>
      <c r="O43" s="280"/>
    </row>
    <row r="44" spans="1:15" ht="82.8" x14ac:dyDescent="0.35">
      <c r="A44" s="286"/>
      <c r="B44" s="351" t="s">
        <v>1045</v>
      </c>
      <c r="C44" s="352"/>
      <c r="D44" s="352" t="s">
        <v>1212</v>
      </c>
      <c r="E44" s="352"/>
      <c r="F44" s="280"/>
      <c r="G44" s="280"/>
      <c r="H44" s="280"/>
      <c r="I44" s="280"/>
      <c r="J44" s="280"/>
      <c r="K44" s="280"/>
      <c r="L44" s="280"/>
      <c r="M44" s="280"/>
      <c r="N44" s="280"/>
      <c r="O44" s="280"/>
    </row>
    <row r="45" spans="1:15" ht="16.8" x14ac:dyDescent="0.35">
      <c r="A45" s="286"/>
      <c r="B45" s="351" t="s">
        <v>1287</v>
      </c>
      <c r="C45" s="352"/>
      <c r="D45" s="352" t="s">
        <v>1214</v>
      </c>
      <c r="E45" s="352"/>
      <c r="F45" s="280"/>
      <c r="G45" s="280"/>
      <c r="H45" s="280"/>
      <c r="I45" s="280"/>
      <c r="J45" s="280"/>
      <c r="K45" s="280"/>
      <c r="L45" s="280"/>
      <c r="M45" s="280"/>
      <c r="N45" s="280"/>
      <c r="O45" s="280"/>
    </row>
    <row r="46" spans="1:15" ht="41.4" x14ac:dyDescent="0.35">
      <c r="A46" s="286"/>
      <c r="B46" s="351" t="s">
        <v>853</v>
      </c>
      <c r="C46" s="352"/>
      <c r="D46" s="352" t="s">
        <v>923</v>
      </c>
      <c r="E46" s="352"/>
      <c r="F46" s="280"/>
      <c r="G46" s="280"/>
      <c r="H46" s="280"/>
      <c r="I46" s="280"/>
      <c r="J46" s="280"/>
      <c r="K46" s="280"/>
      <c r="L46" s="280"/>
      <c r="M46" s="280"/>
      <c r="N46" s="280"/>
      <c r="O46" s="280"/>
    </row>
    <row r="47" spans="1:15" ht="96.6" x14ac:dyDescent="0.35">
      <c r="A47" s="286"/>
      <c r="B47" s="351" t="s">
        <v>280</v>
      </c>
      <c r="C47" s="352"/>
      <c r="D47" s="352" t="s">
        <v>1107</v>
      </c>
      <c r="E47" s="352" t="s">
        <v>1241</v>
      </c>
      <c r="F47" s="280"/>
      <c r="G47" s="280"/>
      <c r="H47" s="280"/>
      <c r="I47" s="280"/>
      <c r="J47" s="280"/>
      <c r="K47" s="280"/>
      <c r="L47" s="280"/>
      <c r="M47" s="280"/>
      <c r="N47" s="280"/>
      <c r="O47" s="280"/>
    </row>
    <row r="48" spans="1:15" ht="16.8" x14ac:dyDescent="0.35">
      <c r="A48" s="286"/>
      <c r="B48" s="351" t="s">
        <v>1235</v>
      </c>
      <c r="C48" s="352"/>
      <c r="D48" s="352" t="s">
        <v>1290</v>
      </c>
      <c r="E48" s="352"/>
      <c r="F48" s="280"/>
      <c r="G48" s="280"/>
      <c r="H48" s="280"/>
      <c r="I48" s="280"/>
      <c r="J48" s="280"/>
      <c r="K48" s="280"/>
      <c r="L48" s="280"/>
      <c r="M48" s="280"/>
      <c r="N48" s="280"/>
      <c r="O48" s="280"/>
    </row>
    <row r="49" spans="1:15" ht="41.4" x14ac:dyDescent="0.35">
      <c r="A49" s="286"/>
      <c r="B49" s="351" t="s">
        <v>1298</v>
      </c>
      <c r="C49" s="352"/>
      <c r="D49" s="352" t="s">
        <v>1299</v>
      </c>
      <c r="E49" s="352" t="s">
        <v>1300</v>
      </c>
      <c r="F49" s="280"/>
      <c r="G49" s="280"/>
      <c r="H49" s="280"/>
      <c r="I49" s="280"/>
      <c r="J49" s="280"/>
      <c r="K49" s="280"/>
      <c r="L49" s="280"/>
      <c r="M49" s="280"/>
      <c r="N49" s="280"/>
      <c r="O49" s="280"/>
    </row>
    <row r="50" spans="1:15" ht="41.4" x14ac:dyDescent="0.35">
      <c r="A50" s="290"/>
      <c r="B50" s="351" t="s">
        <v>76</v>
      </c>
      <c r="C50" s="352"/>
      <c r="D50" s="352" t="s">
        <v>1311</v>
      </c>
      <c r="E50" s="352" t="s">
        <v>924</v>
      </c>
    </row>
    <row r="51" spans="1:15" ht="16.8" x14ac:dyDescent="0.35">
      <c r="A51" s="290"/>
      <c r="B51" s="276"/>
      <c r="C51" s="276"/>
      <c r="D51" s="276"/>
    </row>
    <row r="52" spans="1:15" ht="16.8" x14ac:dyDescent="0.35">
      <c r="A52" s="290"/>
      <c r="B52" s="276"/>
      <c r="C52" s="276"/>
      <c r="D52" s="276"/>
    </row>
    <row r="53" spans="1:15" ht="16.8" x14ac:dyDescent="0.35">
      <c r="A53" s="290"/>
      <c r="B53" s="276"/>
      <c r="C53" s="276"/>
      <c r="D53" s="276"/>
    </row>
    <row r="54" spans="1:15" ht="16.8" x14ac:dyDescent="0.35">
      <c r="A54" s="288"/>
      <c r="B54" s="276"/>
      <c r="C54" s="276"/>
      <c r="D54" s="276"/>
    </row>
    <row r="55" spans="1:15" ht="21" customHeight="1" x14ac:dyDescent="0.35">
      <c r="A55" s="288"/>
      <c r="B55" s="276"/>
      <c r="C55" s="276"/>
      <c r="D55" s="276"/>
    </row>
    <row r="56" spans="1:15" ht="21" customHeight="1" x14ac:dyDescent="0.35">
      <c r="B56" s="277"/>
      <c r="C56" s="277"/>
      <c r="D56" s="127"/>
    </row>
    <row r="58" spans="1:15" ht="21" customHeight="1" x14ac:dyDescent="0.35">
      <c r="A58" s="291"/>
    </row>
    <row r="59" spans="1:15" ht="21" customHeight="1" x14ac:dyDescent="0.35">
      <c r="D59" s="56"/>
    </row>
    <row r="64" spans="1:15" ht="21" customHeight="1" x14ac:dyDescent="0.35">
      <c r="A64" s="292"/>
    </row>
    <row r="65" spans="1:4" ht="21" customHeight="1" x14ac:dyDescent="0.35">
      <c r="A65" s="292"/>
      <c r="D65" s="54"/>
    </row>
    <row r="66" spans="1:4" ht="21" customHeight="1" x14ac:dyDescent="0.35">
      <c r="A66" s="292"/>
      <c r="D66" s="54"/>
    </row>
    <row r="67" spans="1:4" ht="21" customHeight="1" x14ac:dyDescent="0.35">
      <c r="A67" s="292"/>
      <c r="D67" s="54"/>
    </row>
    <row r="68" spans="1:4" ht="21" customHeight="1" x14ac:dyDescent="0.35">
      <c r="A68" s="292"/>
      <c r="D68" s="54"/>
    </row>
    <row r="69" spans="1:4" ht="21" customHeight="1" x14ac:dyDescent="0.35">
      <c r="A69" s="292"/>
      <c r="D69" s="54"/>
    </row>
    <row r="70" spans="1:4" ht="21" customHeight="1" x14ac:dyDescent="0.35">
      <c r="A70" s="292"/>
      <c r="D70" s="54"/>
    </row>
    <row r="71" spans="1:4" ht="21" customHeight="1" x14ac:dyDescent="0.35">
      <c r="A71" s="292"/>
      <c r="D71" s="54"/>
    </row>
    <row r="72" spans="1:4" ht="21" customHeight="1" x14ac:dyDescent="0.35">
      <c r="A72" s="292"/>
      <c r="D72" s="54"/>
    </row>
    <row r="73" spans="1:4" ht="21" customHeight="1" x14ac:dyDescent="0.35">
      <c r="D73" s="54"/>
    </row>
    <row r="78" spans="1:4" ht="21" customHeight="1" x14ac:dyDescent="0.35">
      <c r="A78" s="292"/>
    </row>
    <row r="79" spans="1:4" ht="21" customHeight="1" x14ac:dyDescent="0.35">
      <c r="A79" s="292"/>
      <c r="D79" s="54"/>
    </row>
    <row r="80" spans="1:4" ht="21" customHeight="1" x14ac:dyDescent="0.35">
      <c r="A80" s="292"/>
      <c r="D80" s="54"/>
    </row>
    <row r="81" spans="1:4" ht="21" customHeight="1" x14ac:dyDescent="0.35">
      <c r="A81" s="292"/>
      <c r="D81" s="54"/>
    </row>
    <row r="82" spans="1:4" ht="21" customHeight="1" x14ac:dyDescent="0.35">
      <c r="A82" s="292"/>
      <c r="D82" s="54"/>
    </row>
    <row r="83" spans="1:4" ht="21" customHeight="1" x14ac:dyDescent="0.35">
      <c r="A83" s="292"/>
      <c r="D83" s="54"/>
    </row>
    <row r="84" spans="1:4" ht="21" customHeight="1" x14ac:dyDescent="0.35">
      <c r="D84" s="54"/>
    </row>
    <row r="85" spans="1:4" ht="21" customHeight="1" x14ac:dyDescent="0.35">
      <c r="A85" s="294"/>
    </row>
    <row r="86" spans="1:4" ht="21" customHeight="1" x14ac:dyDescent="0.35">
      <c r="D86" s="57"/>
    </row>
    <row r="91" spans="1:4" ht="21" customHeight="1" x14ac:dyDescent="0.35">
      <c r="A91" s="292"/>
    </row>
    <row r="92" spans="1:4" ht="21" customHeight="1" x14ac:dyDescent="0.35">
      <c r="A92" s="292"/>
      <c r="D92" s="54"/>
    </row>
    <row r="93" spans="1:4" ht="21" customHeight="1" x14ac:dyDescent="0.35">
      <c r="A93" s="292"/>
      <c r="D93" s="54"/>
    </row>
    <row r="94" spans="1:4" ht="21" customHeight="1" x14ac:dyDescent="0.35">
      <c r="A94" s="292"/>
      <c r="D94" s="54"/>
    </row>
    <row r="95" spans="1:4" ht="21" customHeight="1" x14ac:dyDescent="0.35">
      <c r="A95" s="295"/>
      <c r="D95" s="54"/>
    </row>
    <row r="96" spans="1:4" ht="21" customHeight="1" x14ac:dyDescent="0.35">
      <c r="D96" s="55"/>
    </row>
    <row r="105" spans="1:4" ht="21" customHeight="1" x14ac:dyDescent="0.35">
      <c r="A105" s="292"/>
    </row>
    <row r="106" spans="1:4" ht="21" customHeight="1" x14ac:dyDescent="0.35">
      <c r="A106" s="292"/>
      <c r="D106" s="54"/>
    </row>
    <row r="107" spans="1:4" ht="21" customHeight="1" x14ac:dyDescent="0.35">
      <c r="A107" s="292"/>
      <c r="D107" s="54"/>
    </row>
    <row r="108" spans="1:4" ht="21" customHeight="1" x14ac:dyDescent="0.35">
      <c r="A108" s="292"/>
      <c r="D108" s="54"/>
    </row>
    <row r="109" spans="1:4" ht="21" customHeight="1" x14ac:dyDescent="0.35">
      <c r="A109" s="292"/>
      <c r="D109" s="54"/>
    </row>
    <row r="110" spans="1:4" ht="21" customHeight="1" x14ac:dyDescent="0.35">
      <c r="A110" s="292"/>
      <c r="D110" s="54"/>
    </row>
    <row r="111" spans="1:4" ht="21" customHeight="1" x14ac:dyDescent="0.35">
      <c r="A111" s="292"/>
      <c r="D111" s="54"/>
    </row>
    <row r="112" spans="1:4" ht="21" customHeight="1" x14ac:dyDescent="0.35">
      <c r="A112" s="292"/>
      <c r="D112" s="54"/>
    </row>
    <row r="113" spans="1:4" ht="21" customHeight="1" x14ac:dyDescent="0.35">
      <c r="D113" s="54"/>
    </row>
    <row r="119" spans="1:4" ht="21" customHeight="1" x14ac:dyDescent="0.35">
      <c r="A119" s="292"/>
    </row>
    <row r="120" spans="1:4" ht="21" customHeight="1" x14ac:dyDescent="0.35">
      <c r="A120" s="292"/>
      <c r="D120" s="54"/>
    </row>
    <row r="121" spans="1:4" ht="21" customHeight="1" x14ac:dyDescent="0.35">
      <c r="A121" s="292"/>
      <c r="D121" s="54"/>
    </row>
    <row r="122" spans="1:4" ht="21" customHeight="1" x14ac:dyDescent="0.35">
      <c r="A122" s="292"/>
      <c r="D122" s="54"/>
    </row>
    <row r="123" spans="1:4" ht="21" customHeight="1" x14ac:dyDescent="0.35">
      <c r="A123" s="292"/>
      <c r="D123" s="54"/>
    </row>
    <row r="124" spans="1:4" ht="21" customHeight="1" x14ac:dyDescent="0.35">
      <c r="A124" s="292"/>
      <c r="D124" s="54"/>
    </row>
    <row r="125" spans="1:4" ht="21" customHeight="1" x14ac:dyDescent="0.35">
      <c r="D125" s="54"/>
    </row>
    <row r="134" spans="1:4" ht="21" customHeight="1" x14ac:dyDescent="0.35">
      <c r="A134" s="292"/>
    </row>
    <row r="135" spans="1:4" ht="21" customHeight="1" x14ac:dyDescent="0.35">
      <c r="A135" s="292"/>
      <c r="D135" s="54"/>
    </row>
    <row r="136" spans="1:4" ht="21" customHeight="1" x14ac:dyDescent="0.35">
      <c r="A136" s="292"/>
      <c r="D136" s="54"/>
    </row>
    <row r="137" spans="1:4" ht="21" customHeight="1" x14ac:dyDescent="0.35">
      <c r="A137" s="292"/>
      <c r="D137" s="54"/>
    </row>
    <row r="138" spans="1:4" ht="21" customHeight="1" x14ac:dyDescent="0.35">
      <c r="A138" s="292"/>
      <c r="D138" s="54"/>
    </row>
    <row r="139" spans="1:4" ht="21" customHeight="1" x14ac:dyDescent="0.35">
      <c r="A139" s="292"/>
      <c r="D139" s="54"/>
    </row>
    <row r="140" spans="1:4" ht="21" customHeight="1" x14ac:dyDescent="0.35">
      <c r="A140" s="292"/>
      <c r="D140" s="54"/>
    </row>
    <row r="141" spans="1:4" ht="21" customHeight="1" x14ac:dyDescent="0.35">
      <c r="A141" s="292"/>
      <c r="D141" s="54"/>
    </row>
    <row r="142" spans="1:4" ht="21" customHeight="1" x14ac:dyDescent="0.35">
      <c r="D142" s="54"/>
    </row>
    <row r="151" spans="1:4" ht="21" customHeight="1" x14ac:dyDescent="0.35">
      <c r="A151" s="292"/>
    </row>
    <row r="152" spans="1:4" ht="21" customHeight="1" x14ac:dyDescent="0.35">
      <c r="A152" s="292"/>
      <c r="D152" s="54"/>
    </row>
    <row r="153" spans="1:4" ht="21" customHeight="1" x14ac:dyDescent="0.35">
      <c r="A153" s="292"/>
      <c r="D153" s="54"/>
    </row>
    <row r="154" spans="1:4" ht="21" customHeight="1" x14ac:dyDescent="0.35">
      <c r="A154" s="292"/>
      <c r="D154" s="54"/>
    </row>
    <row r="155" spans="1:4" ht="21" customHeight="1" x14ac:dyDescent="0.35">
      <c r="A155" s="292"/>
      <c r="D155" s="54"/>
    </row>
    <row r="156" spans="1:4" ht="21" customHeight="1" x14ac:dyDescent="0.35">
      <c r="A156" s="292"/>
      <c r="D156" s="54"/>
    </row>
    <row r="157" spans="1:4" ht="21" customHeight="1" x14ac:dyDescent="0.35">
      <c r="A157" s="292"/>
      <c r="D157" s="54"/>
    </row>
    <row r="158" spans="1:4" ht="21" customHeight="1" x14ac:dyDescent="0.35">
      <c r="A158" s="292"/>
      <c r="D158" s="54"/>
    </row>
    <row r="159" spans="1:4" ht="21" customHeight="1" x14ac:dyDescent="0.35">
      <c r="D159" s="54"/>
    </row>
    <row r="168" spans="1:4" ht="21" customHeight="1" x14ac:dyDescent="0.35">
      <c r="A168" s="292"/>
    </row>
    <row r="169" spans="1:4" ht="21" customHeight="1" x14ac:dyDescent="0.35">
      <c r="A169" s="292"/>
      <c r="D169" s="54"/>
    </row>
    <row r="170" spans="1:4" ht="21" customHeight="1" x14ac:dyDescent="0.35">
      <c r="A170" s="292"/>
      <c r="D170" s="54"/>
    </row>
    <row r="171" spans="1:4" ht="21" customHeight="1" x14ac:dyDescent="0.35">
      <c r="A171" s="292"/>
      <c r="D171" s="54"/>
    </row>
    <row r="172" spans="1:4" ht="21" customHeight="1" x14ac:dyDescent="0.35">
      <c r="A172" s="292"/>
      <c r="D172" s="54"/>
    </row>
    <row r="173" spans="1:4" ht="21" customHeight="1" x14ac:dyDescent="0.35">
      <c r="A173" s="292"/>
      <c r="D173" s="54"/>
    </row>
    <row r="174" spans="1:4" ht="21" customHeight="1" x14ac:dyDescent="0.35">
      <c r="A174" s="292"/>
      <c r="D174" s="54"/>
    </row>
    <row r="175" spans="1:4" ht="21" customHeight="1" x14ac:dyDescent="0.35">
      <c r="A175" s="292"/>
      <c r="D175" s="54"/>
    </row>
    <row r="176" spans="1:4" ht="21" customHeight="1" x14ac:dyDescent="0.35">
      <c r="D176" s="54"/>
    </row>
    <row r="187" spans="1:4" ht="21" customHeight="1" x14ac:dyDescent="0.35">
      <c r="A187" s="292"/>
    </row>
    <row r="188" spans="1:4" ht="21" customHeight="1" x14ac:dyDescent="0.35">
      <c r="A188" s="292"/>
      <c r="D188" s="54"/>
    </row>
    <row r="189" spans="1:4" ht="21" customHeight="1" x14ac:dyDescent="0.35">
      <c r="A189" s="292"/>
      <c r="D189" s="54"/>
    </row>
    <row r="190" spans="1:4" ht="21" customHeight="1" x14ac:dyDescent="0.35">
      <c r="A190" s="292"/>
      <c r="D190" s="54"/>
    </row>
    <row r="191" spans="1:4" ht="21" customHeight="1" x14ac:dyDescent="0.35">
      <c r="A191" s="292"/>
      <c r="D191" s="54"/>
    </row>
    <row r="192" spans="1:4" ht="21" customHeight="1" x14ac:dyDescent="0.35">
      <c r="A192" s="292"/>
      <c r="D192" s="54"/>
    </row>
    <row r="193" spans="1:4" ht="21" customHeight="1" x14ac:dyDescent="0.35">
      <c r="A193" s="292"/>
      <c r="D193" s="54"/>
    </row>
    <row r="194" spans="1:4" ht="21" customHeight="1" x14ac:dyDescent="0.35">
      <c r="A194" s="292"/>
      <c r="D194" s="54"/>
    </row>
    <row r="195" spans="1:4" ht="21" customHeight="1" x14ac:dyDescent="0.35">
      <c r="D195" s="54"/>
    </row>
    <row r="204" spans="1:4" ht="21" customHeight="1" x14ac:dyDescent="0.35">
      <c r="A204" s="292"/>
    </row>
    <row r="205" spans="1:4" ht="21" customHeight="1" x14ac:dyDescent="0.35">
      <c r="A205" s="292"/>
      <c r="D205" s="54"/>
    </row>
    <row r="206" spans="1:4" ht="21" customHeight="1" x14ac:dyDescent="0.35">
      <c r="A206" s="292"/>
      <c r="D206" s="54"/>
    </row>
    <row r="207" spans="1:4" ht="21" customHeight="1" x14ac:dyDescent="0.35">
      <c r="A207" s="292"/>
      <c r="D207" s="54"/>
    </row>
    <row r="208" spans="1:4" ht="21" customHeight="1" x14ac:dyDescent="0.35">
      <c r="A208" s="292"/>
      <c r="D208" s="54"/>
    </row>
    <row r="209" spans="1:4" ht="21" customHeight="1" x14ac:dyDescent="0.35">
      <c r="A209" s="292"/>
      <c r="D209" s="54"/>
    </row>
    <row r="210" spans="1:4" ht="21" customHeight="1" x14ac:dyDescent="0.35">
      <c r="A210" s="292"/>
      <c r="D210" s="54"/>
    </row>
    <row r="211" spans="1:4" ht="21" customHeight="1" x14ac:dyDescent="0.35">
      <c r="A211" s="292"/>
      <c r="D211" s="54"/>
    </row>
    <row r="212" spans="1:4" ht="21" customHeight="1" x14ac:dyDescent="0.35">
      <c r="D212" s="54"/>
    </row>
    <row r="221" spans="1:4" ht="21" customHeight="1" x14ac:dyDescent="0.35">
      <c r="A221" s="292"/>
    </row>
    <row r="222" spans="1:4" ht="21" customHeight="1" x14ac:dyDescent="0.35">
      <c r="A222" s="292"/>
      <c r="D222" s="54"/>
    </row>
    <row r="223" spans="1:4" ht="21" customHeight="1" x14ac:dyDescent="0.35">
      <c r="A223" s="292"/>
      <c r="D223" s="54"/>
    </row>
    <row r="224" spans="1:4" ht="21" customHeight="1" x14ac:dyDescent="0.35">
      <c r="A224" s="292"/>
      <c r="D224" s="54"/>
    </row>
    <row r="225" spans="1:4" ht="21" customHeight="1" x14ac:dyDescent="0.35">
      <c r="A225" s="292"/>
      <c r="D225" s="54"/>
    </row>
    <row r="226" spans="1:4" ht="21" customHeight="1" x14ac:dyDescent="0.35">
      <c r="A226" s="292"/>
      <c r="D226" s="54"/>
    </row>
    <row r="227" spans="1:4" ht="21" customHeight="1" x14ac:dyDescent="0.35">
      <c r="A227" s="292"/>
      <c r="D227" s="54"/>
    </row>
    <row r="228" spans="1:4" ht="21" customHeight="1" x14ac:dyDescent="0.35">
      <c r="A228" s="292"/>
      <c r="D228" s="54"/>
    </row>
    <row r="229" spans="1:4" ht="21" customHeight="1" x14ac:dyDescent="0.35">
      <c r="D229" s="54"/>
    </row>
    <row r="238" spans="1:4" ht="21" customHeight="1" x14ac:dyDescent="0.35">
      <c r="A238" s="292"/>
    </row>
    <row r="239" spans="1:4" ht="21" customHeight="1" x14ac:dyDescent="0.35">
      <c r="A239" s="292"/>
      <c r="D239" s="54"/>
    </row>
    <row r="240" spans="1:4" ht="21" customHeight="1" x14ac:dyDescent="0.35">
      <c r="A240" s="292"/>
      <c r="D240" s="54"/>
    </row>
    <row r="241" spans="1:4" ht="21" customHeight="1" x14ac:dyDescent="0.35">
      <c r="A241" s="292"/>
      <c r="D241" s="54"/>
    </row>
    <row r="242" spans="1:4" ht="21" customHeight="1" x14ac:dyDescent="0.35">
      <c r="A242" s="292"/>
      <c r="D242" s="54"/>
    </row>
    <row r="243" spans="1:4" ht="21" customHeight="1" x14ac:dyDescent="0.35">
      <c r="A243" s="292"/>
      <c r="D243" s="54"/>
    </row>
    <row r="244" spans="1:4" ht="21" customHeight="1" x14ac:dyDescent="0.35">
      <c r="A244" s="292"/>
      <c r="D244" s="54"/>
    </row>
    <row r="245" spans="1:4" ht="21" customHeight="1" x14ac:dyDescent="0.35">
      <c r="A245" s="292"/>
      <c r="D245" s="54"/>
    </row>
    <row r="246" spans="1:4" ht="21" customHeight="1" x14ac:dyDescent="0.35">
      <c r="D246" s="54"/>
    </row>
    <row r="255" spans="1:4" ht="21" customHeight="1" x14ac:dyDescent="0.35">
      <c r="A255" s="292"/>
    </row>
    <row r="256" spans="1:4" ht="21" customHeight="1" x14ac:dyDescent="0.35">
      <c r="A256" s="292"/>
      <c r="D256" s="54"/>
    </row>
    <row r="257" spans="1:4" ht="21" customHeight="1" x14ac:dyDescent="0.35">
      <c r="A257" s="292"/>
      <c r="D257" s="54"/>
    </row>
    <row r="258" spans="1:4" ht="21" customHeight="1" x14ac:dyDescent="0.35">
      <c r="A258" s="292"/>
      <c r="D258" s="54"/>
    </row>
    <row r="259" spans="1:4" ht="21" customHeight="1" x14ac:dyDescent="0.35">
      <c r="A259" s="292"/>
      <c r="D259" s="54"/>
    </row>
    <row r="260" spans="1:4" ht="21" customHeight="1" x14ac:dyDescent="0.35">
      <c r="A260" s="292"/>
      <c r="D260" s="54"/>
    </row>
    <row r="261" spans="1:4" ht="21" customHeight="1" x14ac:dyDescent="0.35">
      <c r="A261" s="292"/>
      <c r="D261" s="54"/>
    </row>
    <row r="262" spans="1:4" ht="21" customHeight="1" x14ac:dyDescent="0.35">
      <c r="A262" s="292"/>
      <c r="D262" s="54"/>
    </row>
    <row r="263" spans="1:4" ht="21" customHeight="1" x14ac:dyDescent="0.35">
      <c r="D263" s="54"/>
    </row>
    <row r="272" spans="1:4" ht="21" customHeight="1" x14ac:dyDescent="0.35">
      <c r="A272" s="292"/>
    </row>
    <row r="273" spans="1:4" ht="21" customHeight="1" x14ac:dyDescent="0.35">
      <c r="A273" s="292"/>
      <c r="D273" s="54"/>
    </row>
    <row r="274" spans="1:4" ht="21" customHeight="1" x14ac:dyDescent="0.35">
      <c r="A274" s="292"/>
      <c r="D274" s="54"/>
    </row>
    <row r="275" spans="1:4" ht="21" customHeight="1" x14ac:dyDescent="0.35">
      <c r="A275" s="292"/>
      <c r="D275" s="54"/>
    </row>
    <row r="276" spans="1:4" ht="21" customHeight="1" x14ac:dyDescent="0.35">
      <c r="A276" s="292"/>
      <c r="D276" s="54"/>
    </row>
    <row r="277" spans="1:4" ht="21" customHeight="1" x14ac:dyDescent="0.35">
      <c r="A277" s="292"/>
      <c r="D277" s="54"/>
    </row>
    <row r="278" spans="1:4" ht="21" customHeight="1" x14ac:dyDescent="0.35">
      <c r="A278" s="292"/>
      <c r="D278" s="54"/>
    </row>
    <row r="279" spans="1:4" ht="21" customHeight="1" x14ac:dyDescent="0.35">
      <c r="A279" s="292"/>
      <c r="D279" s="54"/>
    </row>
    <row r="280" spans="1:4" ht="21" customHeight="1" x14ac:dyDescent="0.35">
      <c r="D280" s="54"/>
    </row>
    <row r="289" spans="1:4" ht="21" customHeight="1" x14ac:dyDescent="0.35">
      <c r="A289" s="292"/>
    </row>
    <row r="290" spans="1:4" ht="21" customHeight="1" x14ac:dyDescent="0.35">
      <c r="A290" s="292"/>
      <c r="D290" s="54"/>
    </row>
    <row r="291" spans="1:4" ht="21" customHeight="1" x14ac:dyDescent="0.35">
      <c r="A291" s="292"/>
      <c r="D291" s="54"/>
    </row>
    <row r="292" spans="1:4" ht="21" customHeight="1" x14ac:dyDescent="0.35">
      <c r="A292" s="292"/>
      <c r="D292" s="54"/>
    </row>
    <row r="293" spans="1:4" ht="21" customHeight="1" x14ac:dyDescent="0.35">
      <c r="A293" s="292"/>
      <c r="D293" s="54"/>
    </row>
    <row r="294" spans="1:4" ht="21" customHeight="1" x14ac:dyDescent="0.35">
      <c r="A294" s="292"/>
      <c r="D294" s="54"/>
    </row>
    <row r="295" spans="1:4" ht="21" customHeight="1" x14ac:dyDescent="0.35">
      <c r="A295" s="292"/>
      <c r="D295" s="54"/>
    </row>
    <row r="296" spans="1:4" ht="21" customHeight="1" x14ac:dyDescent="0.35">
      <c r="A296" s="292"/>
      <c r="D296" s="54"/>
    </row>
    <row r="297" spans="1:4" ht="21" customHeight="1" x14ac:dyDescent="0.35">
      <c r="D297" s="54"/>
    </row>
    <row r="306" spans="1:4" ht="21" customHeight="1" x14ac:dyDescent="0.35">
      <c r="A306" s="292"/>
    </row>
    <row r="307" spans="1:4" ht="21" customHeight="1" x14ac:dyDescent="0.35">
      <c r="A307" s="292"/>
      <c r="D307" s="54"/>
    </row>
    <row r="308" spans="1:4" ht="21" customHeight="1" x14ac:dyDescent="0.35">
      <c r="A308" s="292"/>
      <c r="D308" s="54"/>
    </row>
    <row r="309" spans="1:4" ht="21" customHeight="1" x14ac:dyDescent="0.35">
      <c r="A309" s="292"/>
      <c r="D309" s="54"/>
    </row>
    <row r="310" spans="1:4" ht="21" customHeight="1" x14ac:dyDescent="0.35">
      <c r="A310" s="292"/>
      <c r="D310" s="54"/>
    </row>
    <row r="311" spans="1:4" ht="21" customHeight="1" x14ac:dyDescent="0.35">
      <c r="A311" s="292"/>
      <c r="D311" s="54"/>
    </row>
    <row r="312" spans="1:4" ht="21" customHeight="1" x14ac:dyDescent="0.35">
      <c r="A312" s="292"/>
      <c r="D312" s="54"/>
    </row>
    <row r="313" spans="1:4" ht="21" customHeight="1" x14ac:dyDescent="0.35">
      <c r="A313" s="292"/>
      <c r="D313" s="54"/>
    </row>
    <row r="314" spans="1:4" ht="21" customHeight="1" x14ac:dyDescent="0.35">
      <c r="D314" s="54"/>
    </row>
    <row r="323" spans="1:4" ht="21" customHeight="1" x14ac:dyDescent="0.35">
      <c r="A323" s="292"/>
    </row>
    <row r="324" spans="1:4" ht="21" customHeight="1" x14ac:dyDescent="0.35">
      <c r="A324" s="292"/>
      <c r="D324" s="54"/>
    </row>
    <row r="325" spans="1:4" ht="21" customHeight="1" x14ac:dyDescent="0.35">
      <c r="A325" s="292"/>
      <c r="D325" s="54"/>
    </row>
    <row r="326" spans="1:4" ht="21" customHeight="1" x14ac:dyDescent="0.35">
      <c r="A326" s="292"/>
      <c r="D326" s="54"/>
    </row>
    <row r="327" spans="1:4" ht="21" customHeight="1" x14ac:dyDescent="0.35">
      <c r="A327" s="292"/>
      <c r="D327" s="54"/>
    </row>
    <row r="328" spans="1:4" ht="21" customHeight="1" x14ac:dyDescent="0.35">
      <c r="A328" s="292"/>
      <c r="D328" s="54"/>
    </row>
    <row r="329" spans="1:4" ht="21" customHeight="1" x14ac:dyDescent="0.35">
      <c r="A329" s="292"/>
      <c r="D329" s="54"/>
    </row>
    <row r="330" spans="1:4" ht="21" customHeight="1" x14ac:dyDescent="0.35">
      <c r="A330" s="292"/>
      <c r="D330" s="54"/>
    </row>
    <row r="331" spans="1:4" ht="21" customHeight="1" x14ac:dyDescent="0.35">
      <c r="D331" s="54"/>
    </row>
    <row r="340" spans="1:4" ht="21" customHeight="1" x14ac:dyDescent="0.35">
      <c r="A340" s="292"/>
    </row>
    <row r="341" spans="1:4" ht="21" customHeight="1" x14ac:dyDescent="0.35">
      <c r="A341" s="292"/>
      <c r="D341" s="54"/>
    </row>
    <row r="342" spans="1:4" ht="21" customHeight="1" x14ac:dyDescent="0.35">
      <c r="A342" s="292"/>
      <c r="D342" s="54"/>
    </row>
    <row r="343" spans="1:4" ht="21" customHeight="1" x14ac:dyDescent="0.35">
      <c r="A343" s="292"/>
      <c r="D343" s="54"/>
    </row>
    <row r="344" spans="1:4" ht="21" customHeight="1" x14ac:dyDescent="0.35">
      <c r="A344" s="292"/>
      <c r="D344" s="54"/>
    </row>
    <row r="345" spans="1:4" ht="21" customHeight="1" x14ac:dyDescent="0.35">
      <c r="A345" s="292"/>
      <c r="D345" s="54"/>
    </row>
    <row r="346" spans="1:4" ht="21" customHeight="1" x14ac:dyDescent="0.35">
      <c r="A346" s="292"/>
      <c r="D346" s="54"/>
    </row>
    <row r="347" spans="1:4" ht="21" customHeight="1" x14ac:dyDescent="0.35">
      <c r="A347" s="292"/>
      <c r="D347" s="54"/>
    </row>
    <row r="348" spans="1:4" ht="21" customHeight="1" x14ac:dyDescent="0.35">
      <c r="D348" s="54"/>
    </row>
    <row r="357" spans="1:4" ht="21" customHeight="1" x14ac:dyDescent="0.35">
      <c r="A357" s="292"/>
    </row>
    <row r="358" spans="1:4" ht="21" customHeight="1" x14ac:dyDescent="0.35">
      <c r="A358" s="292"/>
      <c r="D358" s="54"/>
    </row>
    <row r="359" spans="1:4" ht="21" customHeight="1" x14ac:dyDescent="0.35">
      <c r="A359" s="292"/>
      <c r="D359" s="54"/>
    </row>
    <row r="360" spans="1:4" ht="21" customHeight="1" x14ac:dyDescent="0.35">
      <c r="A360" s="292"/>
      <c r="D360" s="54"/>
    </row>
    <row r="361" spans="1:4" ht="21" customHeight="1" x14ac:dyDescent="0.35">
      <c r="A361" s="292"/>
      <c r="D361" s="54"/>
    </row>
    <row r="362" spans="1:4" ht="21" customHeight="1" x14ac:dyDescent="0.35">
      <c r="A362" s="292"/>
      <c r="D362" s="54"/>
    </row>
    <row r="363" spans="1:4" ht="21" customHeight="1" x14ac:dyDescent="0.35">
      <c r="A363" s="292"/>
      <c r="D363" s="54"/>
    </row>
    <row r="364" spans="1:4" ht="21" customHeight="1" x14ac:dyDescent="0.35">
      <c r="A364" s="292"/>
      <c r="D364" s="54"/>
    </row>
    <row r="365" spans="1:4" ht="21" customHeight="1" x14ac:dyDescent="0.35">
      <c r="D365" s="54"/>
    </row>
    <row r="374" spans="1:4" ht="21" customHeight="1" x14ac:dyDescent="0.35">
      <c r="A374" s="292"/>
    </row>
    <row r="375" spans="1:4" ht="21" customHeight="1" x14ac:dyDescent="0.35">
      <c r="A375" s="292"/>
      <c r="D375" s="54"/>
    </row>
    <row r="376" spans="1:4" ht="21" customHeight="1" x14ac:dyDescent="0.35">
      <c r="A376" s="292"/>
      <c r="D376" s="54"/>
    </row>
    <row r="377" spans="1:4" ht="21" customHeight="1" x14ac:dyDescent="0.35">
      <c r="A377" s="292"/>
      <c r="D377" s="54"/>
    </row>
    <row r="378" spans="1:4" ht="21" customHeight="1" x14ac:dyDescent="0.35">
      <c r="A378" s="292"/>
      <c r="D378" s="54"/>
    </row>
    <row r="379" spans="1:4" ht="21" customHeight="1" x14ac:dyDescent="0.35">
      <c r="A379" s="292"/>
      <c r="D379" s="54"/>
    </row>
    <row r="380" spans="1:4" ht="21" customHeight="1" x14ac:dyDescent="0.35">
      <c r="A380" s="292"/>
      <c r="D380" s="54"/>
    </row>
    <row r="381" spans="1:4" ht="21" customHeight="1" x14ac:dyDescent="0.35">
      <c r="A381" s="292"/>
      <c r="D381" s="54"/>
    </row>
    <row r="382" spans="1:4" ht="21" customHeight="1" x14ac:dyDescent="0.35">
      <c r="D382" s="54"/>
    </row>
    <row r="391" spans="1:4" ht="21" customHeight="1" x14ac:dyDescent="0.35">
      <c r="A391" s="292"/>
    </row>
    <row r="392" spans="1:4" ht="21" customHeight="1" x14ac:dyDescent="0.35">
      <c r="A392" s="292"/>
      <c r="D392" s="54"/>
    </row>
    <row r="393" spans="1:4" ht="21" customHeight="1" x14ac:dyDescent="0.35">
      <c r="A393" s="292"/>
      <c r="D393" s="54"/>
    </row>
    <row r="394" spans="1:4" ht="21" customHeight="1" x14ac:dyDescent="0.35">
      <c r="A394" s="292"/>
      <c r="D394" s="54"/>
    </row>
    <row r="395" spans="1:4" ht="21" customHeight="1" x14ac:dyDescent="0.35">
      <c r="A395" s="292"/>
      <c r="D395" s="54"/>
    </row>
    <row r="396" spans="1:4" ht="21" customHeight="1" x14ac:dyDescent="0.35">
      <c r="A396" s="292"/>
      <c r="D396" s="54"/>
    </row>
    <row r="397" spans="1:4" ht="21" customHeight="1" x14ac:dyDescent="0.35">
      <c r="A397" s="292"/>
      <c r="D397" s="54"/>
    </row>
    <row r="398" spans="1:4" ht="21" customHeight="1" x14ac:dyDescent="0.35">
      <c r="A398" s="292"/>
      <c r="D398" s="54"/>
    </row>
    <row r="399" spans="1:4" ht="21" customHeight="1" x14ac:dyDescent="0.35">
      <c r="D399" s="54"/>
    </row>
    <row r="408" spans="1:4" ht="21" customHeight="1" x14ac:dyDescent="0.35">
      <c r="A408" s="292"/>
    </row>
    <row r="409" spans="1:4" ht="21" customHeight="1" x14ac:dyDescent="0.35">
      <c r="A409" s="292"/>
      <c r="D409" s="54"/>
    </row>
    <row r="410" spans="1:4" ht="21" customHeight="1" x14ac:dyDescent="0.35">
      <c r="A410" s="292"/>
      <c r="D410" s="54"/>
    </row>
    <row r="411" spans="1:4" ht="21" customHeight="1" x14ac:dyDescent="0.35">
      <c r="A411" s="292"/>
      <c r="D411" s="54"/>
    </row>
    <row r="412" spans="1:4" ht="21" customHeight="1" x14ac:dyDescent="0.35">
      <c r="A412" s="292"/>
      <c r="D412" s="54"/>
    </row>
    <row r="413" spans="1:4" ht="21" customHeight="1" x14ac:dyDescent="0.35">
      <c r="A413" s="292"/>
      <c r="D413" s="54"/>
    </row>
    <row r="414" spans="1:4" ht="21" customHeight="1" x14ac:dyDescent="0.35">
      <c r="A414" s="292"/>
      <c r="D414" s="54"/>
    </row>
    <row r="415" spans="1:4" ht="21" customHeight="1" x14ac:dyDescent="0.35">
      <c r="A415" s="292"/>
      <c r="D415" s="54"/>
    </row>
    <row r="416" spans="1:4" ht="21" customHeight="1" x14ac:dyDescent="0.35">
      <c r="D416" s="54"/>
    </row>
    <row r="425" spans="1:4" ht="21" customHeight="1" x14ac:dyDescent="0.35">
      <c r="A425" s="292"/>
    </row>
    <row r="426" spans="1:4" ht="21" customHeight="1" x14ac:dyDescent="0.35">
      <c r="A426" s="292"/>
      <c r="D426" s="54"/>
    </row>
    <row r="427" spans="1:4" ht="21" customHeight="1" x14ac:dyDescent="0.35">
      <c r="A427" s="292"/>
      <c r="D427" s="54"/>
    </row>
    <row r="428" spans="1:4" ht="21" customHeight="1" x14ac:dyDescent="0.35">
      <c r="A428" s="292"/>
      <c r="D428" s="54"/>
    </row>
    <row r="429" spans="1:4" ht="21" customHeight="1" x14ac:dyDescent="0.35">
      <c r="A429" s="292"/>
      <c r="D429" s="54"/>
    </row>
    <row r="430" spans="1:4" ht="21" customHeight="1" x14ac:dyDescent="0.35">
      <c r="A430" s="292"/>
      <c r="D430" s="54"/>
    </row>
    <row r="431" spans="1:4" ht="21" customHeight="1" x14ac:dyDescent="0.35">
      <c r="A431" s="292"/>
      <c r="D431" s="54"/>
    </row>
    <row r="432" spans="1:4" ht="21" customHeight="1" x14ac:dyDescent="0.35">
      <c r="A432" s="292"/>
      <c r="D432" s="54"/>
    </row>
    <row r="433" spans="1:4" ht="21" customHeight="1" x14ac:dyDescent="0.35">
      <c r="D433" s="54"/>
    </row>
    <row r="442" spans="1:4" ht="21" customHeight="1" x14ac:dyDescent="0.35">
      <c r="A442" s="292"/>
    </row>
    <row r="443" spans="1:4" ht="21" customHeight="1" x14ac:dyDescent="0.35">
      <c r="A443" s="292"/>
      <c r="D443" s="54"/>
    </row>
    <row r="444" spans="1:4" ht="21" customHeight="1" x14ac:dyDescent="0.35">
      <c r="A444" s="292"/>
      <c r="D444" s="54"/>
    </row>
    <row r="445" spans="1:4" ht="21" customHeight="1" x14ac:dyDescent="0.35">
      <c r="A445" s="292"/>
      <c r="D445" s="54"/>
    </row>
    <row r="446" spans="1:4" ht="21" customHeight="1" x14ac:dyDescent="0.35">
      <c r="A446" s="292"/>
      <c r="D446" s="54"/>
    </row>
    <row r="447" spans="1:4" ht="21" customHeight="1" x14ac:dyDescent="0.35">
      <c r="A447" s="292"/>
      <c r="D447" s="54"/>
    </row>
    <row r="448" spans="1:4" ht="21" customHeight="1" x14ac:dyDescent="0.35">
      <c r="A448" s="292"/>
      <c r="D448" s="54"/>
    </row>
    <row r="449" spans="1:4" ht="21" customHeight="1" x14ac:dyDescent="0.35">
      <c r="A449" s="292"/>
      <c r="D449" s="54"/>
    </row>
    <row r="450" spans="1:4" ht="21" customHeight="1" x14ac:dyDescent="0.35">
      <c r="D450" s="54"/>
    </row>
    <row r="459" spans="1:4" ht="21" customHeight="1" x14ac:dyDescent="0.35">
      <c r="A459" s="292"/>
    </row>
    <row r="460" spans="1:4" ht="21" customHeight="1" x14ac:dyDescent="0.35">
      <c r="A460" s="292"/>
      <c r="D460" s="54"/>
    </row>
    <row r="461" spans="1:4" ht="21" customHeight="1" x14ac:dyDescent="0.35">
      <c r="A461" s="292"/>
      <c r="D461" s="54"/>
    </row>
    <row r="462" spans="1:4" ht="21" customHeight="1" x14ac:dyDescent="0.35">
      <c r="A462" s="292"/>
      <c r="D462" s="54"/>
    </row>
    <row r="463" spans="1:4" ht="21" customHeight="1" x14ac:dyDescent="0.35">
      <c r="A463" s="292"/>
      <c r="D463" s="54"/>
    </row>
    <row r="464" spans="1:4" ht="21" customHeight="1" x14ac:dyDescent="0.35">
      <c r="A464" s="292"/>
      <c r="D464" s="54"/>
    </row>
    <row r="465" spans="1:4" ht="21" customHeight="1" x14ac:dyDescent="0.35">
      <c r="A465" s="292"/>
      <c r="D465" s="54"/>
    </row>
    <row r="466" spans="1:4" ht="21" customHeight="1" x14ac:dyDescent="0.35">
      <c r="A466" s="292"/>
      <c r="D466" s="54"/>
    </row>
    <row r="467" spans="1:4" ht="21" customHeight="1" x14ac:dyDescent="0.35">
      <c r="D467" s="54"/>
    </row>
    <row r="478" spans="1:4" ht="21" customHeight="1" x14ac:dyDescent="0.35">
      <c r="A478" s="292"/>
    </row>
    <row r="479" spans="1:4" ht="21" customHeight="1" x14ac:dyDescent="0.35">
      <c r="A479" s="292"/>
      <c r="D479" s="54"/>
    </row>
    <row r="480" spans="1:4" ht="21" customHeight="1" x14ac:dyDescent="0.35">
      <c r="A480" s="292"/>
      <c r="D480" s="54"/>
    </row>
    <row r="481" spans="1:4" ht="21" customHeight="1" x14ac:dyDescent="0.35">
      <c r="A481" s="292"/>
      <c r="D481" s="54"/>
    </row>
    <row r="482" spans="1:4" ht="21" customHeight="1" x14ac:dyDescent="0.35">
      <c r="A482" s="292"/>
      <c r="D482" s="54"/>
    </row>
    <row r="483" spans="1:4" ht="21" customHeight="1" x14ac:dyDescent="0.35">
      <c r="A483" s="292"/>
      <c r="D483" s="54"/>
    </row>
    <row r="484" spans="1:4" ht="21" customHeight="1" x14ac:dyDescent="0.35">
      <c r="A484" s="292"/>
      <c r="D484" s="54"/>
    </row>
    <row r="485" spans="1:4" ht="21" customHeight="1" x14ac:dyDescent="0.35">
      <c r="A485" s="292"/>
      <c r="D485" s="54"/>
    </row>
    <row r="486" spans="1:4" ht="21" customHeight="1" x14ac:dyDescent="0.35">
      <c r="D486" s="54"/>
    </row>
    <row r="495" spans="1:4" ht="21" customHeight="1" x14ac:dyDescent="0.35">
      <c r="A495" s="292"/>
    </row>
    <row r="496" spans="1:4" ht="21" customHeight="1" x14ac:dyDescent="0.35">
      <c r="A496" s="292"/>
      <c r="D496" s="54"/>
    </row>
    <row r="497" spans="1:4" ht="21" customHeight="1" x14ac:dyDescent="0.35">
      <c r="A497" s="292"/>
      <c r="D497" s="54"/>
    </row>
    <row r="498" spans="1:4" ht="21" customHeight="1" x14ac:dyDescent="0.35">
      <c r="A498" s="292"/>
      <c r="D498" s="54"/>
    </row>
    <row r="499" spans="1:4" ht="21" customHeight="1" x14ac:dyDescent="0.35">
      <c r="A499" s="292"/>
      <c r="D499" s="54"/>
    </row>
    <row r="500" spans="1:4" ht="21" customHeight="1" x14ac:dyDescent="0.35">
      <c r="A500" s="292"/>
      <c r="D500" s="54"/>
    </row>
    <row r="501" spans="1:4" ht="21" customHeight="1" x14ac:dyDescent="0.35">
      <c r="A501" s="292"/>
      <c r="D501" s="54"/>
    </row>
    <row r="502" spans="1:4" ht="21" customHeight="1" x14ac:dyDescent="0.35">
      <c r="A502" s="292"/>
      <c r="D502" s="54"/>
    </row>
    <row r="503" spans="1:4" ht="21" customHeight="1" x14ac:dyDescent="0.35">
      <c r="D503" s="54"/>
    </row>
    <row r="512" spans="1:4" ht="21" customHeight="1" x14ac:dyDescent="0.35">
      <c r="A512" s="292"/>
    </row>
    <row r="513" spans="1:4" ht="21" customHeight="1" x14ac:dyDescent="0.35">
      <c r="A513" s="292"/>
      <c r="D513" s="54"/>
    </row>
    <row r="514" spans="1:4" ht="21" customHeight="1" x14ac:dyDescent="0.35">
      <c r="A514" s="292"/>
      <c r="D514" s="54"/>
    </row>
    <row r="515" spans="1:4" ht="21" customHeight="1" x14ac:dyDescent="0.35">
      <c r="A515" s="292"/>
      <c r="D515" s="54"/>
    </row>
    <row r="516" spans="1:4" ht="21" customHeight="1" x14ac:dyDescent="0.35">
      <c r="A516" s="292"/>
      <c r="D516" s="54"/>
    </row>
    <row r="517" spans="1:4" ht="21" customHeight="1" x14ac:dyDescent="0.35">
      <c r="A517" s="292"/>
      <c r="D517" s="54"/>
    </row>
    <row r="518" spans="1:4" ht="21" customHeight="1" x14ac:dyDescent="0.35">
      <c r="A518" s="292"/>
      <c r="D518" s="54"/>
    </row>
    <row r="519" spans="1:4" ht="21" customHeight="1" x14ac:dyDescent="0.35">
      <c r="A519" s="292"/>
      <c r="D519" s="54"/>
    </row>
    <row r="520" spans="1:4" ht="21" customHeight="1" x14ac:dyDescent="0.35">
      <c r="D520" s="54"/>
    </row>
    <row r="529" spans="1:4" ht="21" customHeight="1" x14ac:dyDescent="0.35">
      <c r="A529" s="292"/>
    </row>
    <row r="530" spans="1:4" ht="21" customHeight="1" x14ac:dyDescent="0.35">
      <c r="A530" s="292"/>
      <c r="D530" s="54"/>
    </row>
    <row r="531" spans="1:4" ht="21" customHeight="1" x14ac:dyDescent="0.35">
      <c r="A531" s="292"/>
      <c r="D531" s="54"/>
    </row>
    <row r="532" spans="1:4" ht="21" customHeight="1" x14ac:dyDescent="0.35">
      <c r="A532" s="292"/>
      <c r="D532" s="54"/>
    </row>
    <row r="533" spans="1:4" ht="21" customHeight="1" x14ac:dyDescent="0.35">
      <c r="A533" s="292"/>
      <c r="D533" s="54"/>
    </row>
    <row r="534" spans="1:4" ht="21" customHeight="1" x14ac:dyDescent="0.35">
      <c r="A534" s="292"/>
      <c r="D534" s="54"/>
    </row>
    <row r="535" spans="1:4" ht="21" customHeight="1" x14ac:dyDescent="0.35">
      <c r="A535" s="292"/>
      <c r="D535" s="54"/>
    </row>
    <row r="536" spans="1:4" ht="21" customHeight="1" x14ac:dyDescent="0.35">
      <c r="A536" s="292"/>
      <c r="D536" s="54"/>
    </row>
    <row r="537" spans="1:4" ht="21" customHeight="1" x14ac:dyDescent="0.35">
      <c r="D537" s="54"/>
    </row>
    <row r="546" spans="1:4" ht="21" customHeight="1" x14ac:dyDescent="0.35">
      <c r="A546" s="292"/>
    </row>
    <row r="547" spans="1:4" ht="21" customHeight="1" x14ac:dyDescent="0.35">
      <c r="A547" s="292"/>
      <c r="D547" s="54"/>
    </row>
    <row r="548" spans="1:4" ht="21" customHeight="1" x14ac:dyDescent="0.35">
      <c r="A548" s="292"/>
      <c r="D548" s="54"/>
    </row>
    <row r="549" spans="1:4" ht="21" customHeight="1" x14ac:dyDescent="0.35">
      <c r="A549" s="292"/>
      <c r="D549" s="54"/>
    </row>
    <row r="550" spans="1:4" ht="21" customHeight="1" x14ac:dyDescent="0.35">
      <c r="A550" s="292"/>
      <c r="D550" s="54"/>
    </row>
    <row r="551" spans="1:4" ht="21" customHeight="1" x14ac:dyDescent="0.35">
      <c r="A551" s="292"/>
      <c r="D551" s="54"/>
    </row>
    <row r="552" spans="1:4" ht="21" customHeight="1" x14ac:dyDescent="0.35">
      <c r="A552" s="292"/>
      <c r="D552" s="54"/>
    </row>
    <row r="553" spans="1:4" ht="21" customHeight="1" x14ac:dyDescent="0.35">
      <c r="A553" s="292"/>
      <c r="D553" s="54"/>
    </row>
    <row r="554" spans="1:4" ht="21" customHeight="1" x14ac:dyDescent="0.35">
      <c r="D554" s="54"/>
    </row>
    <row r="563" spans="1:4" ht="21" customHeight="1" x14ac:dyDescent="0.35">
      <c r="A563" s="292"/>
    </row>
    <row r="564" spans="1:4" ht="21" customHeight="1" x14ac:dyDescent="0.35">
      <c r="A564" s="292"/>
      <c r="D564" s="54"/>
    </row>
    <row r="565" spans="1:4" ht="21" customHeight="1" x14ac:dyDescent="0.35">
      <c r="A565" s="292"/>
      <c r="D565" s="54"/>
    </row>
    <row r="566" spans="1:4" ht="21" customHeight="1" x14ac:dyDescent="0.35">
      <c r="A566" s="292"/>
      <c r="D566" s="54"/>
    </row>
    <row r="567" spans="1:4" ht="21" customHeight="1" x14ac:dyDescent="0.35">
      <c r="A567" s="292"/>
      <c r="D567" s="54"/>
    </row>
    <row r="568" spans="1:4" ht="21" customHeight="1" x14ac:dyDescent="0.35">
      <c r="A568" s="292"/>
      <c r="D568" s="54"/>
    </row>
    <row r="569" spans="1:4" ht="21" customHeight="1" x14ac:dyDescent="0.35">
      <c r="A569" s="292"/>
      <c r="D569" s="54"/>
    </row>
    <row r="570" spans="1:4" ht="21" customHeight="1" x14ac:dyDescent="0.35">
      <c r="A570" s="292"/>
      <c r="D570" s="54"/>
    </row>
    <row r="571" spans="1:4" ht="21" customHeight="1" x14ac:dyDescent="0.35">
      <c r="D571" s="54"/>
    </row>
    <row r="580" spans="1:4" ht="21" customHeight="1" x14ac:dyDescent="0.35">
      <c r="A580" s="292"/>
    </row>
    <row r="581" spans="1:4" ht="21" customHeight="1" x14ac:dyDescent="0.35">
      <c r="A581" s="292"/>
      <c r="D581" s="54"/>
    </row>
    <row r="582" spans="1:4" ht="21" customHeight="1" x14ac:dyDescent="0.35">
      <c r="A582" s="292"/>
      <c r="D582" s="54"/>
    </row>
    <row r="583" spans="1:4" ht="21" customHeight="1" x14ac:dyDescent="0.35">
      <c r="A583" s="292"/>
      <c r="D583" s="54"/>
    </row>
    <row r="584" spans="1:4" ht="21" customHeight="1" x14ac:dyDescent="0.35">
      <c r="A584" s="292"/>
      <c r="D584" s="54"/>
    </row>
    <row r="585" spans="1:4" ht="21" customHeight="1" x14ac:dyDescent="0.35">
      <c r="A585" s="292"/>
      <c r="D585" s="54"/>
    </row>
    <row r="586" spans="1:4" ht="21" customHeight="1" x14ac:dyDescent="0.35">
      <c r="A586" s="292"/>
      <c r="D586" s="54"/>
    </row>
    <row r="587" spans="1:4" ht="21" customHeight="1" x14ac:dyDescent="0.35">
      <c r="A587" s="292"/>
      <c r="D587" s="54"/>
    </row>
    <row r="588" spans="1:4" ht="21" customHeight="1" x14ac:dyDescent="0.35">
      <c r="D588" s="54"/>
    </row>
    <row r="597" spans="1:4" ht="21" customHeight="1" x14ac:dyDescent="0.35">
      <c r="A597" s="292"/>
    </row>
    <row r="598" spans="1:4" ht="21" customHeight="1" x14ac:dyDescent="0.35">
      <c r="A598" s="292"/>
      <c r="D598" s="54"/>
    </row>
    <row r="599" spans="1:4" ht="21" customHeight="1" x14ac:dyDescent="0.35">
      <c r="A599" s="292"/>
      <c r="D599" s="54"/>
    </row>
    <row r="600" spans="1:4" ht="21" customHeight="1" x14ac:dyDescent="0.35">
      <c r="A600" s="292"/>
      <c r="D600" s="54"/>
    </row>
    <row r="601" spans="1:4" ht="21" customHeight="1" x14ac:dyDescent="0.35">
      <c r="A601" s="292"/>
      <c r="D601" s="54"/>
    </row>
    <row r="602" spans="1:4" ht="21" customHeight="1" x14ac:dyDescent="0.35">
      <c r="A602" s="292"/>
      <c r="D602" s="54"/>
    </row>
    <row r="603" spans="1:4" ht="21" customHeight="1" x14ac:dyDescent="0.35">
      <c r="A603" s="292"/>
      <c r="D603" s="54"/>
    </row>
    <row r="604" spans="1:4" ht="21" customHeight="1" x14ac:dyDescent="0.35">
      <c r="A604" s="292"/>
      <c r="D604" s="54"/>
    </row>
    <row r="605" spans="1:4" ht="21" customHeight="1" x14ac:dyDescent="0.35">
      <c r="D605" s="54"/>
    </row>
    <row r="614" spans="1:4" ht="21" customHeight="1" x14ac:dyDescent="0.35">
      <c r="A614" s="292"/>
    </row>
    <row r="615" spans="1:4" ht="21" customHeight="1" x14ac:dyDescent="0.35">
      <c r="A615" s="292"/>
      <c r="D615" s="54"/>
    </row>
    <row r="616" spans="1:4" ht="21" customHeight="1" x14ac:dyDescent="0.35">
      <c r="A616" s="292"/>
      <c r="D616" s="54"/>
    </row>
    <row r="617" spans="1:4" ht="21" customHeight="1" x14ac:dyDescent="0.35">
      <c r="A617" s="292"/>
      <c r="D617" s="54"/>
    </row>
    <row r="618" spans="1:4" ht="21" customHeight="1" x14ac:dyDescent="0.35">
      <c r="A618" s="292"/>
      <c r="D618" s="54"/>
    </row>
    <row r="619" spans="1:4" ht="21" customHeight="1" x14ac:dyDescent="0.35">
      <c r="A619" s="292"/>
      <c r="D619" s="54"/>
    </row>
    <row r="620" spans="1:4" ht="21" customHeight="1" x14ac:dyDescent="0.35">
      <c r="A620" s="292"/>
      <c r="D620" s="54"/>
    </row>
    <row r="621" spans="1:4" ht="21" customHeight="1" x14ac:dyDescent="0.35">
      <c r="A621" s="292"/>
      <c r="D621" s="54"/>
    </row>
    <row r="622" spans="1:4" ht="21" customHeight="1" x14ac:dyDescent="0.35">
      <c r="D622" s="54"/>
    </row>
    <row r="631" spans="1:4" ht="21" customHeight="1" x14ac:dyDescent="0.35">
      <c r="A631" s="292"/>
    </row>
    <row r="632" spans="1:4" ht="21" customHeight="1" x14ac:dyDescent="0.35">
      <c r="A632" s="292"/>
      <c r="D632" s="54"/>
    </row>
    <row r="633" spans="1:4" ht="21" customHeight="1" x14ac:dyDescent="0.35">
      <c r="A633" s="292"/>
      <c r="D633" s="54"/>
    </row>
    <row r="634" spans="1:4" ht="21" customHeight="1" x14ac:dyDescent="0.35">
      <c r="A634" s="292"/>
      <c r="D634" s="54"/>
    </row>
    <row r="635" spans="1:4" ht="21" customHeight="1" x14ac:dyDescent="0.35">
      <c r="A635" s="292"/>
      <c r="D635" s="54"/>
    </row>
    <row r="636" spans="1:4" ht="21" customHeight="1" x14ac:dyDescent="0.35">
      <c r="A636" s="292"/>
      <c r="D636" s="54"/>
    </row>
    <row r="637" spans="1:4" ht="21" customHeight="1" x14ac:dyDescent="0.35">
      <c r="A637" s="292"/>
      <c r="D637" s="54"/>
    </row>
    <row r="638" spans="1:4" ht="21" customHeight="1" x14ac:dyDescent="0.35">
      <c r="A638" s="292"/>
      <c r="D638" s="54"/>
    </row>
    <row r="639" spans="1:4" ht="21" customHeight="1" x14ac:dyDescent="0.35">
      <c r="D639" s="54"/>
    </row>
    <row r="650" spans="1:4" ht="21" customHeight="1" x14ac:dyDescent="0.35">
      <c r="A650" s="292"/>
    </row>
    <row r="651" spans="1:4" ht="21" customHeight="1" x14ac:dyDescent="0.35">
      <c r="A651" s="292"/>
      <c r="D651" s="54"/>
    </row>
    <row r="652" spans="1:4" ht="21" customHeight="1" x14ac:dyDescent="0.35">
      <c r="A652" s="292"/>
      <c r="D652" s="54"/>
    </row>
    <row r="653" spans="1:4" ht="21" customHeight="1" x14ac:dyDescent="0.35">
      <c r="A653" s="292"/>
      <c r="D653" s="54"/>
    </row>
    <row r="654" spans="1:4" ht="21" customHeight="1" x14ac:dyDescent="0.35">
      <c r="A654" s="292"/>
      <c r="D654" s="54"/>
    </row>
    <row r="655" spans="1:4" ht="21" customHeight="1" x14ac:dyDescent="0.35">
      <c r="A655" s="292"/>
      <c r="D655" s="54"/>
    </row>
    <row r="656" spans="1:4" ht="21" customHeight="1" x14ac:dyDescent="0.35">
      <c r="A656" s="292"/>
      <c r="D656" s="54"/>
    </row>
    <row r="657" spans="1:4" ht="21" customHeight="1" x14ac:dyDescent="0.35">
      <c r="A657" s="292"/>
      <c r="D657" s="54"/>
    </row>
    <row r="658" spans="1:4" ht="21" customHeight="1" x14ac:dyDescent="0.35">
      <c r="A658" s="292"/>
      <c r="D658" s="54"/>
    </row>
    <row r="659" spans="1:4" ht="21" customHeight="1" x14ac:dyDescent="0.35">
      <c r="A659" s="292"/>
      <c r="D659" s="54"/>
    </row>
    <row r="660" spans="1:4" ht="21" customHeight="1" x14ac:dyDescent="0.35">
      <c r="D660" s="54"/>
    </row>
    <row r="667" spans="1:4" ht="21" customHeight="1" x14ac:dyDescent="0.35">
      <c r="A667" s="292"/>
    </row>
    <row r="668" spans="1:4" ht="21" customHeight="1" x14ac:dyDescent="0.35">
      <c r="A668" s="292"/>
      <c r="D668" s="54"/>
    </row>
    <row r="669" spans="1:4" ht="21" customHeight="1" x14ac:dyDescent="0.35">
      <c r="A669" s="292"/>
      <c r="D669" s="54"/>
    </row>
    <row r="670" spans="1:4" ht="21" customHeight="1" x14ac:dyDescent="0.35">
      <c r="A670" s="292"/>
      <c r="D670" s="54"/>
    </row>
    <row r="671" spans="1:4" ht="21" customHeight="1" x14ac:dyDescent="0.35">
      <c r="A671" s="292"/>
      <c r="D671" s="54"/>
    </row>
    <row r="672" spans="1:4" ht="21" customHeight="1" x14ac:dyDescent="0.35">
      <c r="A672" s="292"/>
      <c r="D672" s="54"/>
    </row>
    <row r="673" spans="1:4" ht="21" customHeight="1" x14ac:dyDescent="0.35">
      <c r="A673" s="292"/>
      <c r="D673" s="54"/>
    </row>
    <row r="674" spans="1:4" ht="21" customHeight="1" x14ac:dyDescent="0.35">
      <c r="A674" s="292"/>
      <c r="D674" s="54"/>
    </row>
    <row r="675" spans="1:4" ht="21" customHeight="1" x14ac:dyDescent="0.35">
      <c r="A675" s="292"/>
      <c r="D675" s="54"/>
    </row>
    <row r="676" spans="1:4" ht="21" customHeight="1" x14ac:dyDescent="0.35">
      <c r="A676" s="292"/>
      <c r="D676" s="54"/>
    </row>
    <row r="677" spans="1:4" ht="21" customHeight="1" x14ac:dyDescent="0.35">
      <c r="D677" s="54"/>
    </row>
    <row r="684" spans="1:4" ht="21" customHeight="1" x14ac:dyDescent="0.35">
      <c r="A684" s="292"/>
    </row>
    <row r="685" spans="1:4" ht="21" customHeight="1" x14ac:dyDescent="0.35">
      <c r="A685" s="292"/>
      <c r="D685" s="54"/>
    </row>
    <row r="686" spans="1:4" ht="21" customHeight="1" x14ac:dyDescent="0.35">
      <c r="A686" s="292"/>
      <c r="D686" s="54"/>
    </row>
    <row r="687" spans="1:4" ht="21" customHeight="1" x14ac:dyDescent="0.35">
      <c r="A687" s="292"/>
      <c r="D687" s="54"/>
    </row>
    <row r="688" spans="1:4" ht="21" customHeight="1" x14ac:dyDescent="0.35">
      <c r="A688" s="292"/>
      <c r="D688" s="54"/>
    </row>
    <row r="689" spans="1:4" ht="21" customHeight="1" x14ac:dyDescent="0.35">
      <c r="A689" s="292"/>
      <c r="D689" s="54"/>
    </row>
    <row r="690" spans="1:4" ht="21" customHeight="1" x14ac:dyDescent="0.35">
      <c r="A690" s="292"/>
      <c r="D690" s="54"/>
    </row>
    <row r="691" spans="1:4" ht="21" customHeight="1" x14ac:dyDescent="0.35">
      <c r="A691" s="292"/>
      <c r="D691" s="54"/>
    </row>
    <row r="692" spans="1:4" ht="21" customHeight="1" x14ac:dyDescent="0.35">
      <c r="A692" s="292"/>
      <c r="D692" s="54"/>
    </row>
    <row r="693" spans="1:4" ht="21" customHeight="1" x14ac:dyDescent="0.35">
      <c r="A693" s="292"/>
      <c r="D693" s="54"/>
    </row>
    <row r="694" spans="1:4" ht="21" customHeight="1" x14ac:dyDescent="0.35">
      <c r="D694" s="54"/>
    </row>
    <row r="703" spans="1:4" ht="21" customHeight="1" x14ac:dyDescent="0.35">
      <c r="A703" s="292"/>
    </row>
    <row r="704" spans="1:4" ht="21" customHeight="1" x14ac:dyDescent="0.35">
      <c r="A704" s="292"/>
      <c r="D704" s="54"/>
    </row>
    <row r="705" spans="1:4" ht="21" customHeight="1" x14ac:dyDescent="0.35">
      <c r="A705" s="292"/>
      <c r="D705" s="54"/>
    </row>
    <row r="706" spans="1:4" ht="21" customHeight="1" x14ac:dyDescent="0.35">
      <c r="A706" s="292"/>
      <c r="D706" s="54"/>
    </row>
    <row r="707" spans="1:4" ht="21" customHeight="1" x14ac:dyDescent="0.35">
      <c r="A707" s="292"/>
      <c r="D707" s="54"/>
    </row>
    <row r="708" spans="1:4" ht="21" customHeight="1" x14ac:dyDescent="0.35">
      <c r="A708" s="292"/>
      <c r="D708" s="54"/>
    </row>
    <row r="709" spans="1:4" ht="21" customHeight="1" x14ac:dyDescent="0.35">
      <c r="A709" s="292"/>
      <c r="D709" s="54"/>
    </row>
    <row r="710" spans="1:4" ht="21" customHeight="1" x14ac:dyDescent="0.35">
      <c r="A710" s="292"/>
      <c r="D710" s="54"/>
    </row>
    <row r="711" spans="1:4" ht="21" customHeight="1" x14ac:dyDescent="0.35">
      <c r="A711" s="292"/>
      <c r="D711" s="54"/>
    </row>
    <row r="712" spans="1:4" ht="21" customHeight="1" x14ac:dyDescent="0.35">
      <c r="A712" s="292"/>
      <c r="D712" s="54"/>
    </row>
    <row r="713" spans="1:4" ht="21" customHeight="1" x14ac:dyDescent="0.35">
      <c r="D713" s="54"/>
    </row>
    <row r="720" spans="1:4" ht="21" customHeight="1" x14ac:dyDescent="0.35">
      <c r="A720" s="292"/>
    </row>
    <row r="721" spans="1:4" ht="21" customHeight="1" x14ac:dyDescent="0.35">
      <c r="A721" s="292"/>
      <c r="D721" s="54"/>
    </row>
    <row r="722" spans="1:4" ht="21" customHeight="1" x14ac:dyDescent="0.35">
      <c r="A722" s="292"/>
      <c r="D722" s="54"/>
    </row>
    <row r="723" spans="1:4" ht="21" customHeight="1" x14ac:dyDescent="0.35">
      <c r="A723" s="292"/>
      <c r="D723" s="54"/>
    </row>
    <row r="724" spans="1:4" ht="21" customHeight="1" x14ac:dyDescent="0.35">
      <c r="A724" s="292"/>
      <c r="D724" s="54"/>
    </row>
    <row r="725" spans="1:4" ht="21" customHeight="1" x14ac:dyDescent="0.35">
      <c r="A725" s="292"/>
      <c r="D725" s="54"/>
    </row>
    <row r="726" spans="1:4" ht="21" customHeight="1" x14ac:dyDescent="0.35">
      <c r="A726" s="292"/>
      <c r="D726" s="54"/>
    </row>
    <row r="727" spans="1:4" ht="21" customHeight="1" x14ac:dyDescent="0.35">
      <c r="A727" s="292"/>
      <c r="D727" s="54"/>
    </row>
    <row r="728" spans="1:4" ht="21" customHeight="1" x14ac:dyDescent="0.35">
      <c r="D728" s="54"/>
    </row>
    <row r="739" spans="1:4" ht="21" customHeight="1" x14ac:dyDescent="0.35">
      <c r="A739" s="292"/>
    </row>
    <row r="740" spans="1:4" ht="21" customHeight="1" x14ac:dyDescent="0.35">
      <c r="A740" s="292"/>
      <c r="D740" s="54"/>
    </row>
    <row r="741" spans="1:4" ht="21" customHeight="1" x14ac:dyDescent="0.35">
      <c r="A741" s="292"/>
      <c r="D741" s="54"/>
    </row>
    <row r="742" spans="1:4" ht="21" customHeight="1" x14ac:dyDescent="0.35">
      <c r="A742" s="292"/>
      <c r="D742" s="54"/>
    </row>
    <row r="743" spans="1:4" ht="21" customHeight="1" x14ac:dyDescent="0.35">
      <c r="A743" s="292"/>
      <c r="D743" s="54"/>
    </row>
    <row r="744" spans="1:4" ht="21" customHeight="1" x14ac:dyDescent="0.35">
      <c r="A744" s="292"/>
      <c r="D744" s="54"/>
    </row>
    <row r="745" spans="1:4" ht="21" customHeight="1" x14ac:dyDescent="0.35">
      <c r="A745" s="292"/>
      <c r="D745" s="54"/>
    </row>
    <row r="746" spans="1:4" ht="21" customHeight="1" x14ac:dyDescent="0.35">
      <c r="A746" s="292"/>
      <c r="D746" s="54"/>
    </row>
    <row r="747" spans="1:4" ht="21" customHeight="1" x14ac:dyDescent="0.35">
      <c r="D747" s="54"/>
    </row>
    <row r="758" spans="1:4" ht="21" customHeight="1" x14ac:dyDescent="0.35">
      <c r="A758" s="292"/>
    </row>
    <row r="759" spans="1:4" ht="21" customHeight="1" x14ac:dyDescent="0.35">
      <c r="A759" s="292"/>
      <c r="D759" s="54"/>
    </row>
    <row r="760" spans="1:4" ht="21" customHeight="1" x14ac:dyDescent="0.35">
      <c r="A760" s="292"/>
      <c r="D760" s="54"/>
    </row>
    <row r="761" spans="1:4" ht="21" customHeight="1" x14ac:dyDescent="0.35">
      <c r="A761" s="292"/>
      <c r="D761" s="54"/>
    </row>
    <row r="762" spans="1:4" ht="21" customHeight="1" x14ac:dyDescent="0.35">
      <c r="A762" s="292"/>
      <c r="D762" s="54"/>
    </row>
    <row r="763" spans="1:4" ht="21" customHeight="1" x14ac:dyDescent="0.35">
      <c r="A763" s="292"/>
      <c r="D763" s="54"/>
    </row>
    <row r="764" spans="1:4" ht="21" customHeight="1" x14ac:dyDescent="0.35">
      <c r="A764" s="292"/>
      <c r="D764" s="54"/>
    </row>
    <row r="765" spans="1:4" ht="21" customHeight="1" x14ac:dyDescent="0.35">
      <c r="A765" s="292"/>
      <c r="D765" s="54"/>
    </row>
    <row r="766" spans="1:4" ht="21" customHeight="1" x14ac:dyDescent="0.35">
      <c r="D766" s="54"/>
    </row>
    <row r="775" spans="1:4" ht="21" customHeight="1" x14ac:dyDescent="0.35">
      <c r="A775" s="292"/>
    </row>
    <row r="776" spans="1:4" ht="21" customHeight="1" x14ac:dyDescent="0.35">
      <c r="A776" s="292"/>
      <c r="D776" s="54"/>
    </row>
    <row r="777" spans="1:4" ht="21" customHeight="1" x14ac:dyDescent="0.35">
      <c r="A777" s="292"/>
      <c r="D777" s="54"/>
    </row>
    <row r="778" spans="1:4" ht="21" customHeight="1" x14ac:dyDescent="0.35">
      <c r="A778" s="292"/>
      <c r="D778" s="54"/>
    </row>
    <row r="779" spans="1:4" ht="21" customHeight="1" x14ac:dyDescent="0.35">
      <c r="A779" s="292"/>
      <c r="D779" s="54"/>
    </row>
    <row r="780" spans="1:4" ht="21" customHeight="1" x14ac:dyDescent="0.35">
      <c r="A780" s="292"/>
      <c r="D780" s="54"/>
    </row>
    <row r="781" spans="1:4" ht="21" customHeight="1" x14ac:dyDescent="0.35">
      <c r="A781" s="292"/>
      <c r="D781" s="54"/>
    </row>
    <row r="782" spans="1:4" ht="21" customHeight="1" x14ac:dyDescent="0.35">
      <c r="A782" s="292"/>
      <c r="D782" s="54"/>
    </row>
    <row r="783" spans="1:4" ht="21" customHeight="1" x14ac:dyDescent="0.35">
      <c r="D783" s="54"/>
    </row>
    <row r="792" spans="1:4" ht="21" customHeight="1" x14ac:dyDescent="0.35">
      <c r="A792" s="292"/>
    </row>
    <row r="793" spans="1:4" ht="21" customHeight="1" x14ac:dyDescent="0.35">
      <c r="A793" s="292"/>
      <c r="D793" s="54"/>
    </row>
    <row r="794" spans="1:4" ht="21" customHeight="1" x14ac:dyDescent="0.35">
      <c r="A794" s="292"/>
      <c r="D794" s="54"/>
    </row>
    <row r="795" spans="1:4" ht="21" customHeight="1" x14ac:dyDescent="0.35">
      <c r="A795" s="292"/>
      <c r="D795" s="54"/>
    </row>
    <row r="796" spans="1:4" ht="21" customHeight="1" x14ac:dyDescent="0.35">
      <c r="A796" s="292"/>
      <c r="D796" s="54"/>
    </row>
    <row r="797" spans="1:4" ht="21" customHeight="1" x14ac:dyDescent="0.35">
      <c r="A797" s="292"/>
      <c r="D797" s="54"/>
    </row>
    <row r="798" spans="1:4" ht="21" customHeight="1" x14ac:dyDescent="0.35">
      <c r="A798" s="292"/>
      <c r="D798" s="54"/>
    </row>
    <row r="799" spans="1:4" ht="21" customHeight="1" x14ac:dyDescent="0.35">
      <c r="A799" s="292"/>
      <c r="D799" s="54"/>
    </row>
    <row r="800" spans="1:4" ht="21" customHeight="1" x14ac:dyDescent="0.35">
      <c r="D800" s="54"/>
    </row>
    <row r="809" spans="1:4" ht="21" customHeight="1" x14ac:dyDescent="0.35">
      <c r="A809" s="292"/>
    </row>
    <row r="810" spans="1:4" ht="21" customHeight="1" x14ac:dyDescent="0.35">
      <c r="A810" s="292"/>
      <c r="D810" s="54"/>
    </row>
    <row r="811" spans="1:4" ht="21" customHeight="1" x14ac:dyDescent="0.35">
      <c r="A811" s="292"/>
      <c r="D811" s="54"/>
    </row>
    <row r="812" spans="1:4" ht="21" customHeight="1" x14ac:dyDescent="0.35">
      <c r="A812" s="292"/>
      <c r="D812" s="54"/>
    </row>
    <row r="813" spans="1:4" ht="21" customHeight="1" x14ac:dyDescent="0.35">
      <c r="A813" s="292"/>
      <c r="D813" s="54"/>
    </row>
    <row r="814" spans="1:4" ht="21" customHeight="1" x14ac:dyDescent="0.35">
      <c r="A814" s="292"/>
      <c r="D814" s="54"/>
    </row>
    <row r="815" spans="1:4" ht="21" customHeight="1" x14ac:dyDescent="0.35">
      <c r="A815" s="292"/>
      <c r="D815" s="54"/>
    </row>
    <row r="816" spans="1:4" ht="21" customHeight="1" x14ac:dyDescent="0.35">
      <c r="A816" s="292"/>
      <c r="D816" s="54"/>
    </row>
    <row r="817" spans="4:4" ht="21" customHeight="1" x14ac:dyDescent="0.35">
      <c r="D817" s="54"/>
    </row>
  </sheetData>
  <mergeCells count="2">
    <mergeCell ref="B1:D1"/>
    <mergeCell ref="B27:D27"/>
  </mergeCells>
  <pageMargins left="0.25" right="0.25" top="0.75" bottom="0.75" header="0.3" footer="0.3"/>
  <pageSetup paperSize="9" scale="79" orientation="landscape" r:id="rId1"/>
  <headerFooter>
    <oddHeader>&amp;L&amp;"Arial"&amp;8&amp;K000000INTERNAL&amp;1#</oddHeader>
  </headerFooter>
  <rowBreaks count="1" manualBreakCount="1">
    <brk id="26" max="16383" man="1"/>
  </rowBreaks>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outlinePr summaryRight="0"/>
  </sheetPr>
  <dimension ref="A1:AR332"/>
  <sheetViews>
    <sheetView topLeftCell="D1" zoomScaleNormal="100" workbookViewId="0">
      <selection activeCell="D1" sqref="D1:X1"/>
    </sheetView>
  </sheetViews>
  <sheetFormatPr baseColWidth="10" defaultColWidth="11.33203125" defaultRowHeight="13.8" outlineLevelCol="1" x14ac:dyDescent="0.3"/>
  <cols>
    <col min="1" max="1" width="8.6640625" style="1" hidden="1" customWidth="1"/>
    <col min="2" max="2" width="2.5546875" style="1" hidden="1" customWidth="1"/>
    <col min="3" max="3" width="6.6640625" style="42" customWidth="1"/>
    <col min="4" max="4" width="6.5546875" style="42" customWidth="1"/>
    <col min="5" max="5" width="9.6640625" style="42" bestFit="1" customWidth="1" collapsed="1"/>
    <col min="6" max="8" width="35.33203125" style="42" hidden="1" customWidth="1" outlineLevel="1"/>
    <col min="9" max="9" width="27.5546875" style="1" customWidth="1"/>
    <col min="10" max="14" width="45.6640625" style="1" customWidth="1" outlineLevel="1"/>
    <col min="15" max="15" width="22.88671875" style="1" customWidth="1" outlineLevel="1"/>
    <col min="16" max="16" width="22.5546875" style="1" customWidth="1" outlineLevel="1"/>
    <col min="17" max="17" width="38.5546875" style="4" customWidth="1" collapsed="1"/>
    <col min="18" max="18" width="15.5546875" style="5" hidden="1" customWidth="1" outlineLevel="1"/>
    <col min="19" max="19" width="22.5546875" style="17" hidden="1" customWidth="1" outlineLevel="1"/>
    <col min="20" max="20" width="14.6640625" style="17" hidden="1" customWidth="1" outlineLevel="1"/>
    <col min="21" max="21" width="42.5546875" style="4" hidden="1" customWidth="1" outlineLevel="1"/>
    <col min="22" max="22" width="70.6640625" style="4" customWidth="1"/>
    <col min="23" max="24" width="70.6640625" style="4" customWidth="1" outlineLevel="1"/>
    <col min="25" max="25" width="70.6640625" style="198" customWidth="1" outlineLevel="1"/>
    <col min="26" max="26" width="51.109375" style="199" customWidth="1" outlineLevel="1"/>
    <col min="27" max="27" width="56.33203125" style="199" customWidth="1" outlineLevel="1"/>
    <col min="28" max="16384" width="11.33203125" style="1"/>
  </cols>
  <sheetData>
    <row r="1" spans="1:27" ht="48.75" customHeight="1" x14ac:dyDescent="0.3">
      <c r="C1" s="47"/>
      <c r="D1" s="459" t="s">
        <v>1041</v>
      </c>
      <c r="E1" s="460"/>
      <c r="F1" s="460"/>
      <c r="G1" s="461"/>
      <c r="H1" s="461"/>
      <c r="I1" s="461"/>
      <c r="J1" s="461"/>
      <c r="K1" s="461"/>
      <c r="L1" s="461"/>
      <c r="M1" s="461"/>
      <c r="N1" s="461"/>
      <c r="O1" s="461"/>
      <c r="P1" s="461"/>
      <c r="Q1" s="461"/>
      <c r="R1" s="461"/>
      <c r="S1" s="461"/>
      <c r="T1" s="461"/>
      <c r="U1" s="461"/>
      <c r="V1" s="461"/>
      <c r="W1" s="461"/>
      <c r="X1" s="461"/>
    </row>
    <row r="2" spans="1:27" ht="44.25" customHeight="1" x14ac:dyDescent="0.3">
      <c r="A2" s="146" t="s">
        <v>276</v>
      </c>
      <c r="B2" s="146" t="s">
        <v>277</v>
      </c>
      <c r="C2" s="39" t="s">
        <v>278</v>
      </c>
      <c r="D2" s="40" t="s">
        <v>279</v>
      </c>
      <c r="E2" s="40" t="s">
        <v>280</v>
      </c>
      <c r="F2" s="40" t="s">
        <v>281</v>
      </c>
      <c r="G2" s="40" t="s">
        <v>282</v>
      </c>
      <c r="H2" s="40" t="s">
        <v>283</v>
      </c>
      <c r="I2" s="19" t="s">
        <v>284</v>
      </c>
      <c r="J2" s="19" t="s">
        <v>285</v>
      </c>
      <c r="K2" s="19" t="s">
        <v>286</v>
      </c>
      <c r="L2" s="19" t="s">
        <v>287</v>
      </c>
      <c r="M2" s="19" t="s">
        <v>288</v>
      </c>
      <c r="N2" s="19" t="s">
        <v>289</v>
      </c>
      <c r="O2" s="19" t="s">
        <v>290</v>
      </c>
      <c r="P2" s="19" t="s">
        <v>291</v>
      </c>
      <c r="Q2" s="181" t="s">
        <v>292</v>
      </c>
      <c r="R2" s="181" t="s">
        <v>293</v>
      </c>
      <c r="S2" s="182" t="s">
        <v>294</v>
      </c>
      <c r="T2" s="183" t="s">
        <v>295</v>
      </c>
      <c r="U2" s="183" t="s">
        <v>296</v>
      </c>
      <c r="V2" s="21" t="s">
        <v>297</v>
      </c>
      <c r="W2" s="209" t="s">
        <v>298</v>
      </c>
      <c r="X2" s="209" t="s">
        <v>299</v>
      </c>
      <c r="Y2" s="209" t="s">
        <v>300</v>
      </c>
      <c r="Z2" s="20" t="s">
        <v>301</v>
      </c>
      <c r="AA2" s="20" t="s">
        <v>302</v>
      </c>
    </row>
    <row r="3" spans="1:27" s="24" customFormat="1" x14ac:dyDescent="0.3">
      <c r="A3" s="22" t="str">
        <f t="shared" ref="A3:A23" si="0">IF(AND($B3&lt;&gt;"",$D$3="1",NOT(ISBLANK($D3))),"header",IF(AND($B3&lt;&gt;"",$D$3&lt;&gt;"1",NOT(ISBLANK($D3))),"blank",IF(AND($B3&lt;&gt;"",$C$3="01",NOT(ISBLANK($C3))),"header",IF(AND($B3&lt;&gt;"",$C$3&lt;&gt;"01",NOT(ISBLANK($C3))),"blank",IF(AND($B3&lt;&gt;"",$C$3&lt;&gt;"01",NOT(ISBLANK($C3))),"blank",IF(AND($D$3="1",ISBLANK($D3),ISBLANK($B3)),"blank",""))))))</f>
        <v>header</v>
      </c>
      <c r="B3" s="22">
        <v>1</v>
      </c>
      <c r="C3" s="22"/>
      <c r="D3" s="368" t="s">
        <v>463</v>
      </c>
      <c r="E3" s="22"/>
      <c r="F3" s="376"/>
      <c r="G3" s="376"/>
      <c r="H3" s="376"/>
      <c r="I3" s="388" t="s">
        <v>464</v>
      </c>
      <c r="J3" s="376"/>
      <c r="K3" s="417" t="s">
        <v>1035</v>
      </c>
      <c r="L3" s="275" t="s">
        <v>1035</v>
      </c>
      <c r="M3" s="275" t="s">
        <v>1035</v>
      </c>
      <c r="N3" s="275" t="s">
        <v>1035</v>
      </c>
      <c r="O3" s="376"/>
      <c r="P3" s="25"/>
      <c r="Q3" s="376"/>
      <c r="R3" s="376"/>
      <c r="S3" s="376"/>
      <c r="T3" s="376"/>
      <c r="U3" s="376"/>
      <c r="V3" s="376"/>
      <c r="W3" s="376"/>
      <c r="X3" s="376"/>
      <c r="Y3" s="376"/>
      <c r="Z3" s="376"/>
      <c r="AA3" s="405"/>
    </row>
    <row r="4" spans="1:27" s="24" customFormat="1" x14ac:dyDescent="0.3">
      <c r="A4" s="22" t="str">
        <f t="shared" si="0"/>
        <v>header</v>
      </c>
      <c r="B4" s="368">
        <v>2</v>
      </c>
      <c r="C4" s="368"/>
      <c r="D4" s="368" t="s">
        <v>465</v>
      </c>
      <c r="E4" s="368"/>
      <c r="F4" s="376"/>
      <c r="G4" s="376"/>
      <c r="H4" s="376"/>
      <c r="I4" s="388" t="s">
        <v>317</v>
      </c>
      <c r="J4" s="376"/>
      <c r="K4" s="376"/>
      <c r="L4" s="376"/>
      <c r="M4" s="376"/>
      <c r="N4" s="376"/>
      <c r="O4" s="376"/>
      <c r="P4" s="371"/>
      <c r="Q4" s="376"/>
      <c r="R4" s="376"/>
      <c r="S4" s="376"/>
      <c r="T4" s="376"/>
      <c r="U4" s="376"/>
      <c r="V4" s="376"/>
      <c r="W4" s="376"/>
      <c r="X4" s="376"/>
      <c r="Y4" s="376"/>
      <c r="Z4" s="376"/>
      <c r="AA4" s="405"/>
    </row>
    <row r="5" spans="1:27" s="24" customFormat="1" ht="207" x14ac:dyDescent="0.3">
      <c r="A5" s="22" t="str">
        <f t="shared" si="0"/>
        <v/>
      </c>
      <c r="B5" s="23"/>
      <c r="C5" s="368" t="s">
        <v>25</v>
      </c>
      <c r="D5" s="368" t="s">
        <v>196</v>
      </c>
      <c r="E5" s="368"/>
      <c r="F5" s="376"/>
      <c r="G5" s="376"/>
      <c r="H5" s="376"/>
      <c r="I5" s="385" t="s">
        <v>810</v>
      </c>
      <c r="J5" s="372" t="s">
        <v>1011</v>
      </c>
      <c r="K5" s="412" t="s">
        <v>1429</v>
      </c>
      <c r="L5" s="412" t="s">
        <v>1242</v>
      </c>
      <c r="M5" s="372" t="s">
        <v>307</v>
      </c>
      <c r="N5" s="372" t="s">
        <v>307</v>
      </c>
      <c r="O5" s="373"/>
      <c r="P5" s="373" t="s">
        <v>1224</v>
      </c>
      <c r="Q5" s="444"/>
      <c r="R5" s="445"/>
      <c r="S5" s="444"/>
      <c r="T5" s="444"/>
      <c r="U5" s="446"/>
      <c r="V5" s="404"/>
      <c r="W5" s="404"/>
      <c r="X5" s="404"/>
      <c r="Y5" s="446"/>
      <c r="Z5" s="405"/>
      <c r="AA5" s="405"/>
    </row>
    <row r="6" spans="1:27" s="24" customFormat="1" x14ac:dyDescent="0.3">
      <c r="A6" s="22" t="str">
        <f t="shared" si="0"/>
        <v>header</v>
      </c>
      <c r="B6" s="368">
        <v>2</v>
      </c>
      <c r="C6" s="368"/>
      <c r="D6" s="368" t="s">
        <v>466</v>
      </c>
      <c r="E6" s="368"/>
      <c r="F6" s="376"/>
      <c r="G6" s="376"/>
      <c r="H6" s="376"/>
      <c r="I6" s="391" t="s">
        <v>321</v>
      </c>
      <c r="J6" s="376"/>
      <c r="K6" s="376"/>
      <c r="L6" s="376"/>
      <c r="M6" s="376"/>
      <c r="N6" s="376"/>
      <c r="O6" s="376"/>
      <c r="P6" s="376"/>
      <c r="Q6" s="376"/>
      <c r="R6" s="376"/>
      <c r="S6" s="376"/>
      <c r="T6" s="376"/>
      <c r="U6" s="376"/>
      <c r="V6" s="376"/>
      <c r="W6" s="376"/>
      <c r="X6" s="376"/>
      <c r="Y6" s="376"/>
      <c r="Z6" s="376"/>
      <c r="AA6" s="405"/>
    </row>
    <row r="7" spans="1:27" s="24" customFormat="1" ht="193.2" x14ac:dyDescent="0.3">
      <c r="A7" s="22" t="str">
        <f t="shared" si="0"/>
        <v/>
      </c>
      <c r="B7" s="23"/>
      <c r="C7" s="368" t="s">
        <v>18</v>
      </c>
      <c r="D7" s="368" t="s">
        <v>197</v>
      </c>
      <c r="E7" s="368"/>
      <c r="F7" s="376"/>
      <c r="G7" s="376"/>
      <c r="H7" s="376"/>
      <c r="I7" s="385" t="s">
        <v>306</v>
      </c>
      <c r="J7" s="372" t="s">
        <v>990</v>
      </c>
      <c r="K7" s="412" t="s">
        <v>1145</v>
      </c>
      <c r="L7" s="372" t="s">
        <v>307</v>
      </c>
      <c r="M7" s="372" t="s">
        <v>307</v>
      </c>
      <c r="N7" s="372" t="s">
        <v>307</v>
      </c>
      <c r="O7" s="373"/>
      <c r="P7" s="373" t="s">
        <v>1199</v>
      </c>
      <c r="Q7" s="444" t="s">
        <v>309</v>
      </c>
      <c r="R7" s="445"/>
      <c r="S7" s="444"/>
      <c r="T7" s="444"/>
      <c r="U7" s="446"/>
      <c r="V7" s="404"/>
      <c r="W7" s="404"/>
      <c r="X7" s="404"/>
      <c r="Y7" s="446"/>
      <c r="Z7" s="405"/>
      <c r="AA7" s="405"/>
    </row>
    <row r="8" spans="1:27" s="24" customFormat="1" ht="110.4" x14ac:dyDescent="0.3">
      <c r="A8" s="22" t="str">
        <f t="shared" si="0"/>
        <v/>
      </c>
      <c r="B8" s="369"/>
      <c r="C8" s="368" t="s">
        <v>28</v>
      </c>
      <c r="D8" s="368" t="s">
        <v>198</v>
      </c>
      <c r="E8" s="368"/>
      <c r="F8" s="376"/>
      <c r="G8" s="376"/>
      <c r="H8" s="376"/>
      <c r="I8" s="385" t="s">
        <v>323</v>
      </c>
      <c r="J8" s="372" t="s">
        <v>324</v>
      </c>
      <c r="K8" s="376" t="s">
        <v>1239</v>
      </c>
      <c r="L8" s="376" t="s">
        <v>811</v>
      </c>
      <c r="M8" s="376" t="s">
        <v>1248</v>
      </c>
      <c r="N8" s="372" t="s">
        <v>307</v>
      </c>
      <c r="O8" s="373"/>
      <c r="P8" s="373" t="s">
        <v>1410</v>
      </c>
      <c r="Q8" s="444"/>
      <c r="R8" s="445"/>
      <c r="S8" s="444"/>
      <c r="T8" s="444"/>
      <c r="U8" s="446"/>
      <c r="V8" s="404"/>
      <c r="W8" s="404"/>
      <c r="X8" s="404"/>
      <c r="Y8" s="446"/>
      <c r="Z8" s="405"/>
      <c r="AA8" s="405"/>
    </row>
    <row r="9" spans="1:27" s="24" customFormat="1" ht="124.2" x14ac:dyDescent="0.3">
      <c r="A9" s="22" t="str">
        <f t="shared" si="0"/>
        <v/>
      </c>
      <c r="B9" s="23"/>
      <c r="C9" s="368" t="s">
        <v>31</v>
      </c>
      <c r="D9" s="368" t="s">
        <v>200</v>
      </c>
      <c r="E9" s="368"/>
      <c r="F9" s="376"/>
      <c r="G9" s="376"/>
      <c r="H9" s="376"/>
      <c r="I9" s="385" t="s">
        <v>326</v>
      </c>
      <c r="J9" s="372" t="s">
        <v>1411</v>
      </c>
      <c r="K9" s="412" t="s">
        <v>327</v>
      </c>
      <c r="L9" s="412" t="s">
        <v>847</v>
      </c>
      <c r="M9" s="376" t="s">
        <v>1249</v>
      </c>
      <c r="N9" s="372" t="s">
        <v>307</v>
      </c>
      <c r="O9" s="373"/>
      <c r="P9" s="373" t="s">
        <v>1176</v>
      </c>
      <c r="Q9" s="444"/>
      <c r="R9" s="445"/>
      <c r="S9" s="444"/>
      <c r="T9" s="444"/>
      <c r="U9" s="446"/>
      <c r="V9" s="404"/>
      <c r="W9" s="404" t="s">
        <v>1215</v>
      </c>
      <c r="X9" s="404"/>
      <c r="Y9" s="446"/>
      <c r="Z9" s="405"/>
      <c r="AA9" s="405"/>
    </row>
    <row r="10" spans="1:27" s="24" customFormat="1" ht="165.6" x14ac:dyDescent="0.3">
      <c r="A10" s="22" t="str">
        <f t="shared" si="0"/>
        <v/>
      </c>
      <c r="B10" s="369"/>
      <c r="C10" s="368" t="s">
        <v>37</v>
      </c>
      <c r="D10" s="368" t="s">
        <v>956</v>
      </c>
      <c r="E10" s="368"/>
      <c r="F10" s="376"/>
      <c r="G10" s="376"/>
      <c r="H10" s="376"/>
      <c r="I10" s="385" t="s">
        <v>1412</v>
      </c>
      <c r="J10" s="372" t="s">
        <v>993</v>
      </c>
      <c r="K10" s="376" t="s">
        <v>931</v>
      </c>
      <c r="L10" s="412" t="s">
        <v>994</v>
      </c>
      <c r="M10" s="376" t="s">
        <v>1313</v>
      </c>
      <c r="N10" s="372" t="s">
        <v>307</v>
      </c>
      <c r="O10" s="373"/>
      <c r="P10" s="373" t="s">
        <v>1015</v>
      </c>
      <c r="Q10" s="444"/>
      <c r="R10" s="445"/>
      <c r="S10" s="444"/>
      <c r="T10" s="444"/>
      <c r="U10" s="446"/>
      <c r="V10" s="404"/>
      <c r="W10" s="404"/>
      <c r="X10" s="414"/>
      <c r="Y10" s="447"/>
      <c r="Z10" s="405"/>
      <c r="AA10" s="405"/>
    </row>
    <row r="11" spans="1:27" s="24" customFormat="1" x14ac:dyDescent="0.3">
      <c r="A11" s="22" t="str">
        <f t="shared" si="0"/>
        <v>header</v>
      </c>
      <c r="B11" s="368">
        <v>2</v>
      </c>
      <c r="C11" s="368"/>
      <c r="D11" s="368" t="s">
        <v>467</v>
      </c>
      <c r="E11" s="368"/>
      <c r="F11" s="376"/>
      <c r="G11" s="376"/>
      <c r="H11" s="376"/>
      <c r="I11" s="388" t="s">
        <v>343</v>
      </c>
      <c r="J11" s="376"/>
      <c r="K11" s="376"/>
      <c r="L11" s="376"/>
      <c r="M11" s="376"/>
      <c r="N11" s="376"/>
      <c r="O11" s="376"/>
      <c r="P11" s="376"/>
      <c r="Q11" s="376"/>
      <c r="R11" s="376"/>
      <c r="S11" s="376"/>
      <c r="T11" s="376"/>
      <c r="U11" s="376"/>
      <c r="V11" s="376"/>
      <c r="W11" s="376"/>
      <c r="X11" s="376"/>
      <c r="Y11" s="376"/>
      <c r="Z11" s="376"/>
      <c r="AA11" s="405"/>
    </row>
    <row r="12" spans="1:27" s="24" customFormat="1" ht="151.80000000000001" x14ac:dyDescent="0.3">
      <c r="A12" s="22" t="str">
        <f t="shared" si="0"/>
        <v/>
      </c>
      <c r="B12" s="23"/>
      <c r="C12" s="368" t="s">
        <v>46</v>
      </c>
      <c r="D12" s="368" t="s">
        <v>202</v>
      </c>
      <c r="E12" s="368"/>
      <c r="F12" s="376"/>
      <c r="G12" s="376"/>
      <c r="H12" s="376"/>
      <c r="I12" s="385" t="s">
        <v>345</v>
      </c>
      <c r="J12" s="372" t="s">
        <v>1314</v>
      </c>
      <c r="K12" s="412" t="s">
        <v>1430</v>
      </c>
      <c r="L12" s="412" t="s">
        <v>1431</v>
      </c>
      <c r="M12" s="372" t="s">
        <v>307</v>
      </c>
      <c r="N12" s="372" t="s">
        <v>307</v>
      </c>
      <c r="O12" s="373"/>
      <c r="P12" s="373" t="s">
        <v>1200</v>
      </c>
      <c r="Q12" s="444"/>
      <c r="R12" s="445"/>
      <c r="S12" s="444"/>
      <c r="T12" s="444"/>
      <c r="U12" s="446"/>
      <c r="V12" s="446"/>
      <c r="W12" s="404" t="s">
        <v>1233</v>
      </c>
      <c r="X12" s="404"/>
      <c r="Y12" s="446"/>
      <c r="Z12" s="405"/>
      <c r="AA12" s="405"/>
    </row>
    <row r="13" spans="1:27" s="24" customFormat="1" ht="179.4" x14ac:dyDescent="0.3">
      <c r="A13" s="22" t="str">
        <f t="shared" si="0"/>
        <v/>
      </c>
      <c r="B13" s="369"/>
      <c r="C13" s="368" t="s">
        <v>49</v>
      </c>
      <c r="D13" s="368" t="s">
        <v>204</v>
      </c>
      <c r="E13" s="368"/>
      <c r="F13" s="376"/>
      <c r="G13" s="376"/>
      <c r="H13" s="376"/>
      <c r="I13" s="385" t="s">
        <v>1018</v>
      </c>
      <c r="J13" s="372" t="s">
        <v>1315</v>
      </c>
      <c r="K13" s="376" t="s">
        <v>928</v>
      </c>
      <c r="L13" s="377" t="s">
        <v>848</v>
      </c>
      <c r="M13" s="372" t="s">
        <v>307</v>
      </c>
      <c r="N13" s="372" t="s">
        <v>307</v>
      </c>
      <c r="O13" s="373"/>
      <c r="P13" s="373" t="s">
        <v>1413</v>
      </c>
      <c r="Q13" s="444"/>
      <c r="R13" s="445"/>
      <c r="S13" s="444"/>
      <c r="T13" s="444"/>
      <c r="U13" s="446"/>
      <c r="V13" s="404"/>
      <c r="W13" s="404"/>
      <c r="X13" s="404"/>
      <c r="Y13" s="446"/>
      <c r="Z13" s="405"/>
      <c r="AA13" s="405"/>
    </row>
    <row r="14" spans="1:27" s="24" customFormat="1" ht="138" x14ac:dyDescent="0.3">
      <c r="A14" s="22" t="str">
        <f t="shared" si="0"/>
        <v/>
      </c>
      <c r="B14" s="369"/>
      <c r="C14" s="368" t="s">
        <v>117</v>
      </c>
      <c r="D14" s="368" t="s">
        <v>206</v>
      </c>
      <c r="E14" s="368"/>
      <c r="F14" s="376"/>
      <c r="G14" s="376"/>
      <c r="H14" s="376"/>
      <c r="I14" s="385" t="s">
        <v>995</v>
      </c>
      <c r="J14" s="372" t="s">
        <v>991</v>
      </c>
      <c r="K14" s="376" t="s">
        <v>1432</v>
      </c>
      <c r="L14" s="376" t="s">
        <v>1403</v>
      </c>
      <c r="M14" s="372" t="s">
        <v>307</v>
      </c>
      <c r="N14" s="372" t="s">
        <v>307</v>
      </c>
      <c r="O14" s="373"/>
      <c r="P14" s="373" t="s">
        <v>1234</v>
      </c>
      <c r="Q14" s="444"/>
      <c r="R14" s="445"/>
      <c r="S14" s="444"/>
      <c r="T14" s="444"/>
      <c r="U14" s="446"/>
      <c r="V14" s="446"/>
      <c r="W14" s="404"/>
      <c r="X14" s="404"/>
      <c r="Y14" s="446"/>
      <c r="Z14" s="405"/>
      <c r="AA14" s="405"/>
    </row>
    <row r="15" spans="1:27" s="24" customFormat="1" x14ac:dyDescent="0.3">
      <c r="A15" s="22" t="str">
        <f t="shared" si="0"/>
        <v>header</v>
      </c>
      <c r="B15" s="368">
        <v>2</v>
      </c>
      <c r="C15" s="368"/>
      <c r="D15" s="368" t="s">
        <v>468</v>
      </c>
      <c r="E15" s="368"/>
      <c r="F15" s="376"/>
      <c r="G15" s="376"/>
      <c r="H15" s="376"/>
      <c r="I15" s="388" t="s">
        <v>469</v>
      </c>
      <c r="J15" s="376"/>
      <c r="K15" s="376"/>
      <c r="L15" s="376"/>
      <c r="M15" s="376"/>
      <c r="N15" s="376"/>
      <c r="O15" s="376"/>
      <c r="P15" s="376"/>
      <c r="Q15" s="376"/>
      <c r="R15" s="376"/>
      <c r="S15" s="376"/>
      <c r="T15" s="376"/>
      <c r="U15" s="376"/>
      <c r="V15" s="376"/>
      <c r="W15" s="376"/>
      <c r="X15" s="376"/>
      <c r="Y15" s="376"/>
      <c r="Z15" s="376"/>
      <c r="AA15" s="405"/>
    </row>
    <row r="16" spans="1:27" s="24" customFormat="1" ht="193.2" x14ac:dyDescent="0.3">
      <c r="A16" s="22" t="str">
        <f t="shared" si="0"/>
        <v/>
      </c>
      <c r="B16" s="369"/>
      <c r="C16" s="368" t="s">
        <v>20</v>
      </c>
      <c r="D16" s="368" t="s">
        <v>208</v>
      </c>
      <c r="E16" s="368"/>
      <c r="F16" s="376"/>
      <c r="G16" s="376"/>
      <c r="H16" s="376"/>
      <c r="I16" s="385" t="s">
        <v>311</v>
      </c>
      <c r="J16" s="372" t="s">
        <v>929</v>
      </c>
      <c r="K16" s="412" t="s">
        <v>1108</v>
      </c>
      <c r="L16" s="412" t="s">
        <v>1433</v>
      </c>
      <c r="M16" s="372" t="s">
        <v>307</v>
      </c>
      <c r="N16" s="372" t="s">
        <v>307</v>
      </c>
      <c r="O16" s="373"/>
      <c r="P16" s="373" t="s">
        <v>1177</v>
      </c>
      <c r="Q16" s="444"/>
      <c r="R16" s="445"/>
      <c r="S16" s="444"/>
      <c r="T16" s="444"/>
      <c r="U16" s="446"/>
      <c r="V16" s="404"/>
      <c r="W16" s="404"/>
      <c r="X16" s="404"/>
      <c r="Y16" s="446"/>
      <c r="Z16" s="405"/>
      <c r="AA16" s="405"/>
    </row>
    <row r="17" spans="1:44" s="24" customFormat="1" x14ac:dyDescent="0.3">
      <c r="A17" s="22" t="str">
        <f t="shared" si="0"/>
        <v>header</v>
      </c>
      <c r="B17" s="368">
        <v>2</v>
      </c>
      <c r="C17" s="368"/>
      <c r="D17" s="368" t="s">
        <v>470</v>
      </c>
      <c r="E17" s="368"/>
      <c r="F17" s="376"/>
      <c r="G17" s="376"/>
      <c r="H17" s="376"/>
      <c r="I17" s="388" t="s">
        <v>471</v>
      </c>
      <c r="J17" s="376"/>
      <c r="K17" s="376"/>
      <c r="L17" s="376"/>
      <c r="M17" s="376"/>
      <c r="N17" s="376"/>
      <c r="O17" s="376"/>
      <c r="P17" s="376"/>
      <c r="Q17" s="376"/>
      <c r="R17" s="376"/>
      <c r="S17" s="376"/>
      <c r="T17" s="376"/>
      <c r="U17" s="376"/>
      <c r="V17" s="376"/>
      <c r="W17" s="376"/>
      <c r="X17" s="376"/>
      <c r="Y17" s="376"/>
      <c r="Z17" s="376"/>
      <c r="AA17" s="405"/>
    </row>
    <row r="18" spans="1:44" s="24" customFormat="1" ht="165.6" x14ac:dyDescent="0.3">
      <c r="A18" s="22" t="str">
        <f t="shared" si="0"/>
        <v/>
      </c>
      <c r="B18" s="369"/>
      <c r="C18" s="368" t="s">
        <v>135</v>
      </c>
      <c r="D18" s="368" t="s">
        <v>209</v>
      </c>
      <c r="E18" s="368"/>
      <c r="F18" s="376"/>
      <c r="G18" s="376"/>
      <c r="H18" s="376"/>
      <c r="I18" s="385" t="s">
        <v>462</v>
      </c>
      <c r="J18" s="372" t="s">
        <v>930</v>
      </c>
      <c r="K18" s="376" t="s">
        <v>849</v>
      </c>
      <c r="L18" s="372" t="s">
        <v>1316</v>
      </c>
      <c r="M18" s="372" t="s">
        <v>307</v>
      </c>
      <c r="N18" s="372" t="s">
        <v>307</v>
      </c>
      <c r="O18" s="373"/>
      <c r="P18" s="373" t="s">
        <v>1178</v>
      </c>
      <c r="Q18" s="444"/>
      <c r="R18" s="445"/>
      <c r="S18" s="444"/>
      <c r="T18" s="444"/>
      <c r="U18" s="446"/>
      <c r="V18" s="404"/>
      <c r="W18" s="404"/>
      <c r="X18" s="404"/>
      <c r="Y18" s="446"/>
      <c r="Z18" s="405"/>
      <c r="AA18" s="405"/>
    </row>
    <row r="19" spans="1:44" s="24" customFormat="1" ht="82.8" x14ac:dyDescent="0.3">
      <c r="A19" s="22" t="str">
        <f t="shared" si="0"/>
        <v/>
      </c>
      <c r="B19" s="23"/>
      <c r="C19" s="368" t="s">
        <v>133</v>
      </c>
      <c r="D19" s="368" t="s">
        <v>210</v>
      </c>
      <c r="E19" s="368"/>
      <c r="F19" s="376"/>
      <c r="G19" s="376"/>
      <c r="H19" s="376"/>
      <c r="I19" s="385" t="s">
        <v>459</v>
      </c>
      <c r="J19" s="372" t="s">
        <v>1243</v>
      </c>
      <c r="K19" s="376" t="s">
        <v>460</v>
      </c>
      <c r="L19" s="376" t="s">
        <v>996</v>
      </c>
      <c r="M19" s="372" t="s">
        <v>307</v>
      </c>
      <c r="N19" s="372" t="s">
        <v>307</v>
      </c>
      <c r="O19" s="373"/>
      <c r="P19" s="373" t="s">
        <v>1179</v>
      </c>
      <c r="Q19" s="444"/>
      <c r="R19" s="445"/>
      <c r="S19" s="444"/>
      <c r="T19" s="444"/>
      <c r="U19" s="446"/>
      <c r="V19" s="404"/>
      <c r="W19" s="404"/>
      <c r="X19" s="404"/>
      <c r="Y19" s="446"/>
      <c r="Z19" s="405"/>
      <c r="AA19" s="405"/>
    </row>
    <row r="20" spans="1:44" s="24" customFormat="1" x14ac:dyDescent="0.3">
      <c r="A20" s="22" t="str">
        <f t="shared" si="0"/>
        <v>header</v>
      </c>
      <c r="B20" s="368">
        <v>2</v>
      </c>
      <c r="C20" s="368"/>
      <c r="D20" s="368" t="s">
        <v>472</v>
      </c>
      <c r="E20" s="368"/>
      <c r="F20" s="376"/>
      <c r="G20" s="376"/>
      <c r="H20" s="376"/>
      <c r="I20" s="388" t="s">
        <v>473</v>
      </c>
      <c r="J20" s="376"/>
      <c r="K20" s="376"/>
      <c r="L20" s="376"/>
      <c r="M20" s="376"/>
      <c r="N20" s="376"/>
      <c r="O20" s="376"/>
      <c r="P20" s="376"/>
      <c r="Q20" s="376"/>
      <c r="R20" s="376"/>
      <c r="S20" s="376"/>
      <c r="T20" s="376"/>
      <c r="U20" s="376"/>
      <c r="V20" s="376"/>
      <c r="W20" s="376"/>
      <c r="X20" s="376"/>
      <c r="Y20" s="376"/>
      <c r="Z20" s="376"/>
      <c r="AA20" s="405"/>
    </row>
    <row r="21" spans="1:44" s="24" customFormat="1" ht="400.2" x14ac:dyDescent="0.3">
      <c r="A21" s="22" t="str">
        <f t="shared" si="0"/>
        <v/>
      </c>
      <c r="B21" s="369"/>
      <c r="C21" s="368" t="s">
        <v>123</v>
      </c>
      <c r="D21" s="368" t="s">
        <v>211</v>
      </c>
      <c r="E21" s="368"/>
      <c r="F21" s="376"/>
      <c r="G21" s="376"/>
      <c r="H21" s="376"/>
      <c r="I21" s="385" t="s">
        <v>443</v>
      </c>
      <c r="J21" s="372" t="s">
        <v>997</v>
      </c>
      <c r="K21" s="376" t="s">
        <v>1434</v>
      </c>
      <c r="L21" s="377" t="s">
        <v>444</v>
      </c>
      <c r="M21" s="376" t="s">
        <v>1250</v>
      </c>
      <c r="N21" s="372" t="s">
        <v>307</v>
      </c>
      <c r="O21" s="373"/>
      <c r="P21" s="373" t="s">
        <v>1414</v>
      </c>
      <c r="Q21" s="444"/>
      <c r="R21" s="445"/>
      <c r="S21" s="444"/>
      <c r="T21" s="444"/>
      <c r="U21" s="446"/>
      <c r="V21" s="404"/>
      <c r="W21" s="404"/>
      <c r="X21" s="404"/>
      <c r="Y21" s="446"/>
      <c r="Z21" s="405"/>
      <c r="AA21" s="405"/>
    </row>
    <row r="22" spans="1:44" s="24" customFormat="1" x14ac:dyDescent="0.3">
      <c r="A22" s="22" t="str">
        <f t="shared" si="0"/>
        <v>header</v>
      </c>
      <c r="B22" s="368">
        <v>1</v>
      </c>
      <c r="C22" s="368"/>
      <c r="D22" s="368" t="s">
        <v>474</v>
      </c>
      <c r="E22" s="368"/>
      <c r="F22" s="376"/>
      <c r="G22" s="376"/>
      <c r="H22" s="376"/>
      <c r="I22" s="388" t="s">
        <v>475</v>
      </c>
      <c r="J22" s="376"/>
      <c r="K22" s="376"/>
      <c r="L22" s="376"/>
      <c r="M22" s="376"/>
      <c r="N22" s="376"/>
      <c r="O22" s="376"/>
      <c r="P22" s="376"/>
      <c r="Q22" s="376"/>
      <c r="R22" s="376"/>
      <c r="S22" s="376"/>
      <c r="T22" s="376"/>
      <c r="U22" s="376"/>
      <c r="V22" s="376"/>
      <c r="W22" s="376"/>
      <c r="X22" s="376"/>
      <c r="Y22" s="376"/>
      <c r="Z22" s="376"/>
      <c r="AA22" s="405"/>
    </row>
    <row r="23" spans="1:44" s="24" customFormat="1" ht="124.2" x14ac:dyDescent="0.3">
      <c r="A23" s="22" t="str">
        <f t="shared" si="0"/>
        <v/>
      </c>
      <c r="B23" s="369"/>
      <c r="C23" s="368" t="s">
        <v>948</v>
      </c>
      <c r="D23" s="368" t="s">
        <v>213</v>
      </c>
      <c r="E23" s="368"/>
      <c r="F23" s="376"/>
      <c r="G23" s="376"/>
      <c r="H23" s="376"/>
      <c r="I23" s="385" t="s">
        <v>988</v>
      </c>
      <c r="J23" s="372" t="s">
        <v>989</v>
      </c>
      <c r="K23" s="376" t="s">
        <v>1109</v>
      </c>
      <c r="L23" s="376" t="s">
        <v>1110</v>
      </c>
      <c r="M23" s="372" t="s">
        <v>307</v>
      </c>
      <c r="N23" s="372" t="s">
        <v>307</v>
      </c>
      <c r="O23" s="373"/>
      <c r="P23" s="373" t="s">
        <v>1180</v>
      </c>
      <c r="Q23" s="444"/>
      <c r="R23" s="444"/>
      <c r="S23" s="444"/>
      <c r="T23" s="444"/>
      <c r="U23" s="444"/>
      <c r="V23" s="444"/>
      <c r="W23" s="444"/>
      <c r="X23" s="444"/>
      <c r="Y23" s="444"/>
      <c r="Z23" s="444"/>
      <c r="AA23" s="444"/>
      <c r="AB23" s="26"/>
      <c r="AC23" s="26"/>
      <c r="AD23" s="26"/>
      <c r="AE23" s="26"/>
      <c r="AF23" s="26"/>
      <c r="AG23" s="26"/>
      <c r="AH23" s="26"/>
      <c r="AI23" s="26"/>
      <c r="AJ23" s="26"/>
      <c r="AK23" s="26"/>
      <c r="AL23" s="26"/>
      <c r="AM23" s="26"/>
      <c r="AN23" s="26"/>
      <c r="AO23" s="26"/>
      <c r="AP23" s="26"/>
      <c r="AQ23" s="26"/>
      <c r="AR23" s="26"/>
    </row>
    <row r="24" spans="1:44" s="24" customFormat="1" ht="82.8" x14ac:dyDescent="0.3">
      <c r="A24" s="328" t="str">
        <f>IF(AND($B24&lt;&gt;"",$D$3="1",NOT(ISBLANK($D24))),"header",IF(AND($B24&lt;&gt;"",$D$3&lt;&gt;"1",NOT(ISBLANK($D24))),"blank",IF(AND($B24&lt;&gt;"",$C$3="01",NOT(ISBLANK($C24))),"header",IF(AND($B24&lt;&gt;"",$C$3&lt;&gt;"01",NOT(ISBLANK($C24))),"blank",IF(AND($B24&lt;&gt;"",$C$3&lt;&gt;"01",NOT(ISBLANK($C24))),"blank",IF(AND($D$3="1",ISBLANK($D24),ISBLANK($B24)),"blank","control"))))))</f>
        <v>control</v>
      </c>
      <c r="B24" s="329"/>
      <c r="C24" s="368" t="s">
        <v>40</v>
      </c>
      <c r="D24" s="368" t="s">
        <v>215</v>
      </c>
      <c r="E24" s="368"/>
      <c r="F24" s="376"/>
      <c r="G24" s="376"/>
      <c r="H24" s="376"/>
      <c r="I24" s="385" t="s">
        <v>338</v>
      </c>
      <c r="J24" s="372" t="s">
        <v>932</v>
      </c>
      <c r="K24" s="412" t="s">
        <v>1046</v>
      </c>
      <c r="L24" s="376" t="s">
        <v>1016</v>
      </c>
      <c r="M24" s="372" t="s">
        <v>307</v>
      </c>
      <c r="N24" s="372" t="s">
        <v>307</v>
      </c>
      <c r="O24" s="373"/>
      <c r="P24" s="373" t="s">
        <v>1225</v>
      </c>
      <c r="Q24" s="444"/>
      <c r="R24" s="444"/>
      <c r="S24" s="444"/>
      <c r="T24" s="444"/>
      <c r="U24" s="444"/>
      <c r="V24" s="444"/>
      <c r="W24" s="444"/>
      <c r="X24" s="444"/>
      <c r="Y24" s="444"/>
      <c r="Z24" s="444"/>
      <c r="AA24" s="444"/>
      <c r="AB24" s="26"/>
      <c r="AC24" s="26"/>
      <c r="AD24" s="26"/>
      <c r="AE24" s="26"/>
      <c r="AF24" s="26"/>
      <c r="AG24" s="26"/>
      <c r="AH24" s="26"/>
      <c r="AI24" s="26"/>
      <c r="AJ24" s="26"/>
      <c r="AK24" s="26"/>
      <c r="AL24" s="26"/>
      <c r="AM24" s="26"/>
      <c r="AN24" s="26"/>
      <c r="AO24" s="26"/>
      <c r="AP24" s="26"/>
      <c r="AQ24" s="26"/>
      <c r="AR24" s="26"/>
    </row>
    <row r="25" spans="1:44" s="24" customFormat="1" ht="358.8" x14ac:dyDescent="0.3">
      <c r="A25" s="368" t="str">
        <f t="shared" ref="A25:A35" si="1">IF(AND($B25&lt;&gt;"",$D$3="1",NOT(ISBLANK($D25))),"header",IF(AND($B25&lt;&gt;"",$D$3&lt;&gt;"1",NOT(ISBLANK($D25))),"blank",IF(AND($B25&lt;&gt;"",$C$3="01",NOT(ISBLANK($C25))),"header",IF(AND($B25&lt;&gt;"",$C$3&lt;&gt;"01",NOT(ISBLANK($C25))),"blank",IF(AND($B25&lt;&gt;"",$C$3&lt;&gt;"01",NOT(ISBLANK($C25))),"blank",IF(AND($D$3="1",ISBLANK($D25),ISBLANK($B25)),"blank",""))))))</f>
        <v/>
      </c>
      <c r="B25" s="369"/>
      <c r="C25" s="368" t="s">
        <v>43</v>
      </c>
      <c r="D25" s="368" t="s">
        <v>217</v>
      </c>
      <c r="E25" s="368"/>
      <c r="F25" s="376"/>
      <c r="G25" s="376"/>
      <c r="H25" s="376"/>
      <c r="I25" s="385" t="s">
        <v>340</v>
      </c>
      <c r="J25" s="372" t="s">
        <v>933</v>
      </c>
      <c r="K25" s="376" t="s">
        <v>341</v>
      </c>
      <c r="L25" s="412" t="s">
        <v>1435</v>
      </c>
      <c r="M25" s="372" t="s">
        <v>307</v>
      </c>
      <c r="N25" s="372" t="s">
        <v>307</v>
      </c>
      <c r="O25" s="373"/>
      <c r="P25" s="373" t="s">
        <v>1226</v>
      </c>
      <c r="Q25" s="444"/>
      <c r="R25" s="445"/>
      <c r="S25" s="444"/>
      <c r="T25" s="444"/>
      <c r="U25" s="446"/>
      <c r="V25" s="404"/>
      <c r="W25" s="404"/>
      <c r="X25" s="404"/>
      <c r="Y25" s="446"/>
      <c r="Z25" s="405"/>
      <c r="AA25" s="405"/>
    </row>
    <row r="26" spans="1:44" s="24" customFormat="1" ht="193.2" x14ac:dyDescent="0.3">
      <c r="A26" s="22" t="str">
        <f t="shared" si="1"/>
        <v/>
      </c>
      <c r="B26" s="23"/>
      <c r="C26" s="368" t="s">
        <v>949</v>
      </c>
      <c r="D26" s="368" t="s">
        <v>768</v>
      </c>
      <c r="E26" s="368"/>
      <c r="F26" s="376"/>
      <c r="G26" s="376"/>
      <c r="H26" s="376"/>
      <c r="I26" s="385" t="s">
        <v>331</v>
      </c>
      <c r="J26" s="372" t="s">
        <v>332</v>
      </c>
      <c r="K26" s="376" t="s">
        <v>1437</v>
      </c>
      <c r="L26" s="412" t="s">
        <v>1436</v>
      </c>
      <c r="M26" s="412" t="s">
        <v>1251</v>
      </c>
      <c r="N26" s="372" t="s">
        <v>307</v>
      </c>
      <c r="O26" s="373"/>
      <c r="P26" s="373" t="s">
        <v>1227</v>
      </c>
      <c r="Q26" s="444"/>
      <c r="R26" s="445"/>
      <c r="S26" s="444"/>
      <c r="T26" s="444"/>
      <c r="U26" s="446"/>
      <c r="V26" s="404" t="s">
        <v>998</v>
      </c>
      <c r="W26" s="404"/>
      <c r="X26" s="404"/>
      <c r="Y26" s="446"/>
      <c r="Z26" s="405"/>
      <c r="AA26" s="405"/>
    </row>
    <row r="27" spans="1:44" s="24" customFormat="1" ht="27.6" x14ac:dyDescent="0.3">
      <c r="A27" s="22" t="str">
        <f t="shared" si="1"/>
        <v>header</v>
      </c>
      <c r="B27" s="368">
        <v>1</v>
      </c>
      <c r="C27" s="368"/>
      <c r="D27" s="368" t="s">
        <v>476</v>
      </c>
      <c r="E27" s="368"/>
      <c r="F27" s="376"/>
      <c r="G27" s="376"/>
      <c r="H27" s="376"/>
      <c r="I27" s="388" t="s">
        <v>1036</v>
      </c>
      <c r="J27" s="376"/>
      <c r="K27" s="376"/>
      <c r="L27" s="376"/>
      <c r="M27" s="376"/>
      <c r="N27" s="376"/>
      <c r="O27" s="376"/>
      <c r="P27" s="376"/>
      <c r="Q27" s="376"/>
      <c r="R27" s="376"/>
      <c r="S27" s="376"/>
      <c r="T27" s="376"/>
      <c r="U27" s="376"/>
      <c r="V27" s="376"/>
      <c r="W27" s="376"/>
      <c r="X27" s="376"/>
      <c r="Y27" s="376"/>
      <c r="Z27" s="376"/>
      <c r="AA27" s="405"/>
    </row>
    <row r="28" spans="1:44" s="24" customFormat="1" ht="409.6" x14ac:dyDescent="0.3">
      <c r="A28" s="22" t="str">
        <f t="shared" si="1"/>
        <v/>
      </c>
      <c r="B28" s="23"/>
      <c r="C28" s="368" t="s">
        <v>75</v>
      </c>
      <c r="D28" s="368" t="s">
        <v>219</v>
      </c>
      <c r="E28" s="368"/>
      <c r="F28" s="376"/>
      <c r="G28" s="376"/>
      <c r="H28" s="376"/>
      <c r="I28" s="385" t="s">
        <v>375</v>
      </c>
      <c r="J28" s="372" t="s">
        <v>376</v>
      </c>
      <c r="K28" s="376" t="s">
        <v>1438</v>
      </c>
      <c r="L28" s="376" t="s">
        <v>1047</v>
      </c>
      <c r="M28" s="376" t="s">
        <v>1252</v>
      </c>
      <c r="N28" s="372" t="s">
        <v>307</v>
      </c>
      <c r="O28" s="373"/>
      <c r="P28" s="373" t="s">
        <v>1228</v>
      </c>
      <c r="Q28" s="444"/>
      <c r="R28" s="445"/>
      <c r="S28" s="444"/>
      <c r="T28" s="444"/>
      <c r="U28" s="446"/>
      <c r="V28" s="446" t="s">
        <v>1317</v>
      </c>
      <c r="W28" s="405" t="s">
        <v>1034</v>
      </c>
      <c r="X28" s="405" t="s">
        <v>1318</v>
      </c>
      <c r="Y28" s="411" t="s">
        <v>1319</v>
      </c>
      <c r="Z28" s="405"/>
      <c r="AA28" s="405"/>
    </row>
    <row r="29" spans="1:44" s="24" customFormat="1" ht="262.2" x14ac:dyDescent="0.3">
      <c r="A29" s="22" t="str">
        <f t="shared" si="1"/>
        <v/>
      </c>
      <c r="B29" s="369"/>
      <c r="C29" s="368" t="s">
        <v>127</v>
      </c>
      <c r="D29" s="368" t="s">
        <v>221</v>
      </c>
      <c r="E29" s="368"/>
      <c r="F29" s="376"/>
      <c r="G29" s="376"/>
      <c r="H29" s="376"/>
      <c r="I29" s="385" t="s">
        <v>452</v>
      </c>
      <c r="J29" s="372" t="s">
        <v>1216</v>
      </c>
      <c r="K29" s="376" t="s">
        <v>1017</v>
      </c>
      <c r="L29" s="376" t="s">
        <v>1415</v>
      </c>
      <c r="M29" s="372" t="s">
        <v>319</v>
      </c>
      <c r="N29" s="372" t="s">
        <v>319</v>
      </c>
      <c r="O29" s="373"/>
      <c r="P29" s="373" t="s">
        <v>1181</v>
      </c>
      <c r="Q29" s="444"/>
      <c r="R29" s="445"/>
      <c r="S29" s="444"/>
      <c r="T29" s="444"/>
      <c r="U29" s="446"/>
      <c r="V29" s="446"/>
      <c r="W29" s="405"/>
      <c r="X29" s="405"/>
      <c r="Y29" s="405"/>
      <c r="Z29" s="405"/>
      <c r="AA29" s="405"/>
    </row>
    <row r="30" spans="1:44" s="24" customFormat="1" ht="55.2" x14ac:dyDescent="0.3">
      <c r="A30" s="22" t="str">
        <f t="shared" si="1"/>
        <v/>
      </c>
      <c r="B30" s="369"/>
      <c r="C30" s="368" t="s">
        <v>81</v>
      </c>
      <c r="D30" s="368" t="s">
        <v>223</v>
      </c>
      <c r="E30" s="368"/>
      <c r="F30" s="376"/>
      <c r="G30" s="376"/>
      <c r="H30" s="376"/>
      <c r="I30" s="385" t="s">
        <v>385</v>
      </c>
      <c r="J30" s="372" t="s">
        <v>386</v>
      </c>
      <c r="K30" s="376" t="s">
        <v>1171</v>
      </c>
      <c r="L30" s="372" t="s">
        <v>307</v>
      </c>
      <c r="M30" s="376" t="s">
        <v>1247</v>
      </c>
      <c r="N30" s="376" t="s">
        <v>307</v>
      </c>
      <c r="O30" s="373"/>
      <c r="P30" s="373" t="s">
        <v>1201</v>
      </c>
      <c r="Q30" s="444"/>
      <c r="R30" s="445"/>
      <c r="S30" s="444"/>
      <c r="T30" s="444"/>
      <c r="U30" s="446"/>
      <c r="V30" s="404"/>
      <c r="W30" s="404"/>
      <c r="X30" s="404"/>
      <c r="Y30" s="446"/>
      <c r="Z30" s="405"/>
      <c r="AA30" s="405"/>
    </row>
    <row r="31" spans="1:44" s="24" customFormat="1" ht="96.6" x14ac:dyDescent="0.3">
      <c r="A31" s="22" t="str">
        <f t="shared" si="1"/>
        <v/>
      </c>
      <c r="B31" s="23"/>
      <c r="C31" s="368" t="s">
        <v>34</v>
      </c>
      <c r="D31" s="368" t="s">
        <v>225</v>
      </c>
      <c r="E31" s="368"/>
      <c r="F31" s="376"/>
      <c r="G31" s="376"/>
      <c r="H31" s="376"/>
      <c r="I31" s="385" t="s">
        <v>1320</v>
      </c>
      <c r="J31" s="383" t="s">
        <v>934</v>
      </c>
      <c r="K31" s="413" t="s">
        <v>1439</v>
      </c>
      <c r="L31" s="412" t="s">
        <v>850</v>
      </c>
      <c r="M31" s="413" t="s">
        <v>1440</v>
      </c>
      <c r="N31" s="372" t="s">
        <v>307</v>
      </c>
      <c r="O31" s="373"/>
      <c r="P31" s="373" t="s">
        <v>1182</v>
      </c>
      <c r="Q31" s="444"/>
      <c r="R31" s="445"/>
      <c r="S31" s="444"/>
      <c r="T31" s="444"/>
      <c r="U31" s="446"/>
      <c r="V31" s="404"/>
      <c r="W31" s="404"/>
      <c r="X31" s="404"/>
      <c r="Y31" s="446"/>
      <c r="Z31" s="405"/>
      <c r="AA31" s="405"/>
    </row>
    <row r="32" spans="1:44" s="24" customFormat="1" x14ac:dyDescent="0.3">
      <c r="A32" s="22" t="str">
        <f t="shared" si="1"/>
        <v>header</v>
      </c>
      <c r="B32" s="368">
        <v>1</v>
      </c>
      <c r="C32" s="368"/>
      <c r="D32" s="368" t="s">
        <v>477</v>
      </c>
      <c r="E32" s="368"/>
      <c r="F32" s="376"/>
      <c r="G32" s="376"/>
      <c r="H32" s="376"/>
      <c r="I32" s="391" t="s">
        <v>478</v>
      </c>
      <c r="J32" s="376"/>
      <c r="K32" s="376"/>
      <c r="L32" s="376"/>
      <c r="M32" s="376"/>
      <c r="N32" s="376"/>
      <c r="O32" s="376"/>
      <c r="P32" s="376"/>
      <c r="Q32" s="376"/>
      <c r="R32" s="376"/>
      <c r="S32" s="376"/>
      <c r="T32" s="376"/>
      <c r="U32" s="376"/>
      <c r="V32" s="376"/>
      <c r="W32" s="376"/>
      <c r="X32" s="376"/>
      <c r="Y32" s="376"/>
      <c r="Z32" s="376"/>
      <c r="AA32" s="376"/>
    </row>
    <row r="33" spans="1:27" s="24" customFormat="1" x14ac:dyDescent="0.3">
      <c r="A33" s="22" t="str">
        <f t="shared" si="1"/>
        <v>header</v>
      </c>
      <c r="B33" s="368">
        <v>2</v>
      </c>
      <c r="C33" s="368"/>
      <c r="D33" s="368" t="s">
        <v>479</v>
      </c>
      <c r="E33" s="368"/>
      <c r="F33" s="376"/>
      <c r="G33" s="376"/>
      <c r="H33" s="376"/>
      <c r="I33" s="388" t="s">
        <v>480</v>
      </c>
      <c r="J33" s="376"/>
      <c r="K33" s="376"/>
      <c r="L33" s="376"/>
      <c r="M33" s="376"/>
      <c r="N33" s="376"/>
      <c r="O33" s="376"/>
      <c r="P33" s="376"/>
      <c r="Q33" s="376"/>
      <c r="R33" s="376"/>
      <c r="S33" s="376"/>
      <c r="T33" s="376"/>
      <c r="U33" s="376"/>
      <c r="V33" s="376"/>
      <c r="W33" s="376"/>
      <c r="X33" s="376"/>
      <c r="Y33" s="376"/>
      <c r="Z33" s="376"/>
      <c r="AA33" s="376"/>
    </row>
    <row r="34" spans="1:27" s="24" customFormat="1" ht="110.4" x14ac:dyDescent="0.3">
      <c r="A34" s="22" t="str">
        <f t="shared" si="1"/>
        <v/>
      </c>
      <c r="B34" s="369"/>
      <c r="C34" s="368" t="s">
        <v>950</v>
      </c>
      <c r="D34" s="368" t="s">
        <v>226</v>
      </c>
      <c r="E34" s="368"/>
      <c r="F34" s="376"/>
      <c r="G34" s="376"/>
      <c r="H34" s="376"/>
      <c r="I34" s="385" t="s">
        <v>809</v>
      </c>
      <c r="J34" s="372" t="s">
        <v>999</v>
      </c>
      <c r="K34" s="376" t="s">
        <v>1441</v>
      </c>
      <c r="L34" s="376" t="s">
        <v>1244</v>
      </c>
      <c r="M34" s="376" t="s">
        <v>1253</v>
      </c>
      <c r="N34" s="372" t="s">
        <v>307</v>
      </c>
      <c r="O34" s="373"/>
      <c r="P34" s="373" t="s">
        <v>1183</v>
      </c>
      <c r="Q34" s="444"/>
      <c r="R34" s="445"/>
      <c r="S34" s="444"/>
      <c r="T34" s="444"/>
      <c r="U34" s="446"/>
      <c r="V34" s="404"/>
      <c r="W34" s="404"/>
      <c r="X34" s="404"/>
      <c r="Y34" s="446"/>
      <c r="Z34" s="405"/>
      <c r="AA34" s="405"/>
    </row>
    <row r="35" spans="1:27" s="370" customFormat="1" ht="138" x14ac:dyDescent="0.3">
      <c r="A35" s="368" t="str">
        <f t="shared" si="1"/>
        <v/>
      </c>
      <c r="B35" s="369"/>
      <c r="C35" s="368" t="s">
        <v>58</v>
      </c>
      <c r="D35" s="368" t="s">
        <v>805</v>
      </c>
      <c r="E35" s="368"/>
      <c r="F35" s="376"/>
      <c r="G35" s="376"/>
      <c r="H35" s="376"/>
      <c r="I35" s="385" t="s">
        <v>353</v>
      </c>
      <c r="J35" s="372" t="s">
        <v>812</v>
      </c>
      <c r="K35" s="376" t="s">
        <v>1111</v>
      </c>
      <c r="L35" s="376" t="s">
        <v>1442</v>
      </c>
      <c r="M35" s="376" t="s">
        <v>1339</v>
      </c>
      <c r="N35" s="372" t="s">
        <v>1321</v>
      </c>
      <c r="O35" s="373"/>
      <c r="P35" s="373" t="s">
        <v>1185</v>
      </c>
      <c r="Q35" s="444"/>
      <c r="R35" s="445"/>
      <c r="S35" s="444"/>
      <c r="T35" s="444"/>
      <c r="U35" s="446"/>
      <c r="V35" s="404"/>
      <c r="W35" s="404"/>
      <c r="X35" s="404"/>
      <c r="Y35" s="446"/>
      <c r="Z35" s="405"/>
      <c r="AA35" s="405"/>
    </row>
    <row r="36" spans="1:27" s="24" customFormat="1" ht="409.6" x14ac:dyDescent="0.3">
      <c r="A36" s="416" t="str">
        <f>IF(AND($B36&lt;&gt;"",$D$3="1",NOT(ISBLANK($D36))),"header",IF(AND($B36&lt;&gt;"",$D$3&lt;&gt;"1",NOT(ISBLANK($D36))),"blank",IF(AND($B36&lt;&gt;"",$C$3="01",NOT(ISBLANK($C36))),"header",IF(AND($B36&lt;&gt;"",$C$3&lt;&gt;"01",NOT(ISBLANK($C36))),"blank",IF(AND($B36&lt;&gt;"",$C$3&lt;&gt;"01",NOT(ISBLANK($C36))),"blank",IF(AND($D$3="1",ISBLANK($D36),ISBLANK($B36)),"blank","control"))))))</f>
        <v>control</v>
      </c>
      <c r="B36" s="369"/>
      <c r="C36" s="368" t="s">
        <v>61</v>
      </c>
      <c r="D36" s="368" t="s">
        <v>885</v>
      </c>
      <c r="E36" s="424"/>
      <c r="F36" s="415"/>
      <c r="G36" s="376"/>
      <c r="H36" s="376"/>
      <c r="I36" s="385" t="s">
        <v>355</v>
      </c>
      <c r="J36" s="372" t="s">
        <v>1002</v>
      </c>
      <c r="K36" s="376" t="s">
        <v>1416</v>
      </c>
      <c r="L36" s="376" t="s">
        <v>1003</v>
      </c>
      <c r="M36" s="372" t="s">
        <v>307</v>
      </c>
      <c r="N36" s="372" t="s">
        <v>307</v>
      </c>
      <c r="O36" s="373"/>
      <c r="P36" s="373" t="s">
        <v>1229</v>
      </c>
      <c r="Q36" s="444"/>
      <c r="R36" s="445"/>
      <c r="S36" s="444"/>
      <c r="T36" s="444"/>
      <c r="U36" s="446"/>
      <c r="V36" s="404"/>
      <c r="W36" s="404"/>
      <c r="X36" s="404"/>
      <c r="Y36" s="446"/>
      <c r="Z36" s="405"/>
      <c r="AA36" s="405"/>
    </row>
    <row r="37" spans="1:27" s="24" customFormat="1" x14ac:dyDescent="0.3">
      <c r="A37" s="22" t="str">
        <f t="shared" ref="A37:A68" si="2">IF(AND($B37&lt;&gt;"",$D$3="1",NOT(ISBLANK($D37))),"header",IF(AND($B37&lt;&gt;"",$D$3&lt;&gt;"1",NOT(ISBLANK($D37))),"blank",IF(AND($B37&lt;&gt;"",$C$3="01",NOT(ISBLANK($C37))),"header",IF(AND($B37&lt;&gt;"",$C$3&lt;&gt;"01",NOT(ISBLANK($C37))),"blank",IF(AND($B37&lt;&gt;"",$C$3&lt;&gt;"01",NOT(ISBLANK($C37))),"blank",IF(AND($D$3="1",ISBLANK($D37),ISBLANK($B37)),"blank",""))))))</f>
        <v>header</v>
      </c>
      <c r="B37" s="368">
        <v>2</v>
      </c>
      <c r="C37" s="368"/>
      <c r="D37" s="368" t="s">
        <v>481</v>
      </c>
      <c r="E37" s="368"/>
      <c r="F37" s="376"/>
      <c r="G37" s="376"/>
      <c r="H37" s="376"/>
      <c r="I37" s="388" t="s">
        <v>807</v>
      </c>
      <c r="J37" s="376"/>
      <c r="K37" s="376"/>
      <c r="L37" s="376"/>
      <c r="M37" s="376"/>
      <c r="N37" s="376"/>
      <c r="O37" s="376"/>
      <c r="P37" s="376"/>
      <c r="Q37" s="376"/>
      <c r="R37" s="376"/>
      <c r="S37" s="376"/>
      <c r="T37" s="376"/>
      <c r="U37" s="376"/>
      <c r="V37" s="376"/>
      <c r="W37" s="376"/>
      <c r="X37" s="376"/>
      <c r="Y37" s="376"/>
      <c r="Z37" s="376"/>
      <c r="AA37" s="376"/>
    </row>
    <row r="38" spans="1:27" s="24" customFormat="1" ht="131.25" customHeight="1" x14ac:dyDescent="0.3">
      <c r="A38" s="22" t="str">
        <f t="shared" si="2"/>
        <v/>
      </c>
      <c r="B38" s="369"/>
      <c r="C38" s="368" t="s">
        <v>69</v>
      </c>
      <c r="D38" s="368" t="s">
        <v>228</v>
      </c>
      <c r="E38" s="368"/>
      <c r="F38" s="376"/>
      <c r="G38" s="376"/>
      <c r="H38" s="376"/>
      <c r="I38" s="385" t="s">
        <v>364</v>
      </c>
      <c r="J38" s="372" t="s">
        <v>935</v>
      </c>
      <c r="K38" s="376" t="s">
        <v>1443</v>
      </c>
      <c r="L38" s="378" t="s">
        <v>1322</v>
      </c>
      <c r="M38" s="376" t="s">
        <v>1338</v>
      </c>
      <c r="N38" s="376" t="s">
        <v>1323</v>
      </c>
      <c r="O38" s="373"/>
      <c r="P38" s="373" t="s">
        <v>1184</v>
      </c>
      <c r="Q38" s="444"/>
      <c r="R38" s="445"/>
      <c r="S38" s="444"/>
      <c r="T38" s="444"/>
      <c r="U38" s="446"/>
      <c r="V38" s="448" t="s">
        <v>1236</v>
      </c>
      <c r="W38" s="404"/>
      <c r="X38" s="404"/>
      <c r="Y38" s="446"/>
      <c r="Z38" s="405"/>
      <c r="AA38" s="405"/>
    </row>
    <row r="39" spans="1:27" s="24" customFormat="1" x14ac:dyDescent="0.3">
      <c r="A39" s="22" t="str">
        <f t="shared" si="2"/>
        <v>header</v>
      </c>
      <c r="B39" s="368">
        <v>1</v>
      </c>
      <c r="C39" s="368"/>
      <c r="D39" s="368" t="s">
        <v>482</v>
      </c>
      <c r="E39" s="368"/>
      <c r="F39" s="376"/>
      <c r="G39" s="376"/>
      <c r="H39" s="376"/>
      <c r="I39" s="388" t="s">
        <v>483</v>
      </c>
      <c r="J39" s="376"/>
      <c r="K39" s="376"/>
      <c r="L39" s="376"/>
      <c r="M39" s="376"/>
      <c r="N39" s="376"/>
      <c r="O39" s="376"/>
      <c r="P39" s="376"/>
      <c r="Q39" s="376"/>
      <c r="R39" s="376"/>
      <c r="S39" s="376"/>
      <c r="T39" s="376"/>
      <c r="U39" s="376"/>
      <c r="V39" s="376"/>
      <c r="W39" s="376"/>
      <c r="X39" s="376"/>
      <c r="Y39" s="376"/>
      <c r="Z39" s="376"/>
      <c r="AA39" s="376"/>
    </row>
    <row r="40" spans="1:27" s="24" customFormat="1" x14ac:dyDescent="0.3">
      <c r="A40" s="368" t="str">
        <f t="shared" si="2"/>
        <v>header</v>
      </c>
      <c r="B40" s="368">
        <v>2</v>
      </c>
      <c r="C40" s="368"/>
      <c r="D40" s="368" t="s">
        <v>484</v>
      </c>
      <c r="E40" s="368"/>
      <c r="F40" s="376"/>
      <c r="G40" s="376"/>
      <c r="H40" s="376"/>
      <c r="I40" s="388" t="s">
        <v>369</v>
      </c>
      <c r="J40" s="376"/>
      <c r="K40" s="376"/>
      <c r="L40" s="376"/>
      <c r="M40" s="376"/>
      <c r="N40" s="376"/>
      <c r="O40" s="376"/>
      <c r="P40" s="376"/>
      <c r="Q40" s="376"/>
      <c r="R40" s="376"/>
      <c r="S40" s="376"/>
      <c r="T40" s="376"/>
      <c r="U40" s="376"/>
      <c r="V40" s="376"/>
      <c r="W40" s="376"/>
      <c r="X40" s="376"/>
      <c r="Y40" s="376"/>
      <c r="Z40" s="376"/>
      <c r="AA40" s="376"/>
    </row>
    <row r="41" spans="1:27" s="24" customFormat="1" ht="179.4" x14ac:dyDescent="0.3">
      <c r="A41" s="22" t="str">
        <f t="shared" si="2"/>
        <v/>
      </c>
      <c r="B41" s="369"/>
      <c r="C41" s="368" t="s">
        <v>73</v>
      </c>
      <c r="D41" s="368" t="s">
        <v>230</v>
      </c>
      <c r="E41" s="368"/>
      <c r="F41" s="376"/>
      <c r="G41" s="376"/>
      <c r="H41" s="376"/>
      <c r="I41" s="385" t="s">
        <v>371</v>
      </c>
      <c r="J41" s="372" t="s">
        <v>936</v>
      </c>
      <c r="K41" s="412" t="s">
        <v>1050</v>
      </c>
      <c r="L41" s="412" t="s">
        <v>1445</v>
      </c>
      <c r="M41" s="376" t="s">
        <v>1324</v>
      </c>
      <c r="N41" s="372" t="s">
        <v>307</v>
      </c>
      <c r="O41" s="373"/>
      <c r="P41" s="373" t="s">
        <v>1230</v>
      </c>
      <c r="Q41" s="444"/>
      <c r="R41" s="445"/>
      <c r="S41" s="444"/>
      <c r="T41" s="444"/>
      <c r="U41" s="446"/>
      <c r="V41" s="404"/>
      <c r="W41" s="404"/>
      <c r="X41" s="404"/>
      <c r="Y41" s="446"/>
      <c r="Z41" s="405"/>
      <c r="AA41" s="405"/>
    </row>
    <row r="42" spans="1:27" s="24" customFormat="1" ht="96.6" x14ac:dyDescent="0.3">
      <c r="A42" s="368" t="str">
        <f t="shared" si="2"/>
        <v/>
      </c>
      <c r="B42" s="23"/>
      <c r="C42" s="368" t="s">
        <v>107</v>
      </c>
      <c r="D42" s="368" t="s">
        <v>232</v>
      </c>
      <c r="E42" s="368"/>
      <c r="F42" s="376"/>
      <c r="G42" s="376"/>
      <c r="H42" s="376"/>
      <c r="I42" s="385" t="s">
        <v>813</v>
      </c>
      <c r="J42" s="372" t="s">
        <v>992</v>
      </c>
      <c r="K42" s="376" t="s">
        <v>806</v>
      </c>
      <c r="L42" s="376" t="s">
        <v>937</v>
      </c>
      <c r="M42" s="376" t="s">
        <v>1444</v>
      </c>
      <c r="N42" s="376" t="s">
        <v>1325</v>
      </c>
      <c r="O42" s="373"/>
      <c r="P42" s="373" t="s">
        <v>1231</v>
      </c>
      <c r="Q42" s="444"/>
      <c r="R42" s="445"/>
      <c r="S42" s="444"/>
      <c r="T42" s="444"/>
      <c r="U42" s="446"/>
      <c r="V42" s="404"/>
      <c r="W42" s="404"/>
      <c r="X42" s="449" t="s">
        <v>1001</v>
      </c>
      <c r="Y42" s="449" t="s">
        <v>1000</v>
      </c>
      <c r="Z42" s="405"/>
      <c r="AA42" s="405"/>
    </row>
    <row r="43" spans="1:27" s="24" customFormat="1" x14ac:dyDescent="0.3">
      <c r="A43" s="22" t="str">
        <f t="shared" si="2"/>
        <v>header</v>
      </c>
      <c r="B43" s="368">
        <v>2</v>
      </c>
      <c r="C43" s="368"/>
      <c r="D43" s="368" t="s">
        <v>485</v>
      </c>
      <c r="E43" s="368"/>
      <c r="F43" s="376"/>
      <c r="G43" s="376"/>
      <c r="H43" s="376"/>
      <c r="I43" s="388" t="s">
        <v>388</v>
      </c>
      <c r="J43" s="376"/>
      <c r="K43" s="376"/>
      <c r="L43" s="376"/>
      <c r="M43" s="376"/>
      <c r="N43" s="376"/>
      <c r="O43" s="376"/>
      <c r="P43" s="376"/>
      <c r="Q43" s="376"/>
      <c r="R43" s="376"/>
      <c r="S43" s="376"/>
      <c r="T43" s="376"/>
      <c r="U43" s="376"/>
      <c r="V43" s="376"/>
      <c r="W43" s="376"/>
      <c r="X43" s="376"/>
      <c r="Y43" s="376"/>
      <c r="Z43" s="376"/>
      <c r="AA43" s="376"/>
    </row>
    <row r="44" spans="1:27" s="24" customFormat="1" ht="110.4" x14ac:dyDescent="0.3">
      <c r="A44" s="22" t="str">
        <f t="shared" si="2"/>
        <v/>
      </c>
      <c r="B44" s="369"/>
      <c r="C44" s="368" t="s">
        <v>83</v>
      </c>
      <c r="D44" s="368" t="s">
        <v>233</v>
      </c>
      <c r="E44" s="368"/>
      <c r="F44" s="376"/>
      <c r="G44" s="376"/>
      <c r="H44" s="376"/>
      <c r="I44" s="385" t="s">
        <v>1326</v>
      </c>
      <c r="J44" s="372" t="s">
        <v>1327</v>
      </c>
      <c r="K44" s="376" t="s">
        <v>938</v>
      </c>
      <c r="L44" s="412" t="s">
        <v>1112</v>
      </c>
      <c r="M44" s="376" t="s">
        <v>1254</v>
      </c>
      <c r="N44" s="372" t="s">
        <v>307</v>
      </c>
      <c r="O44" s="373"/>
      <c r="P44" s="373" t="s">
        <v>1187</v>
      </c>
      <c r="Q44" s="444"/>
      <c r="R44" s="445"/>
      <c r="S44" s="444"/>
      <c r="T44" s="444"/>
      <c r="U44" s="446"/>
      <c r="V44" s="404"/>
      <c r="W44" s="404"/>
      <c r="X44" s="404"/>
      <c r="Y44" s="446"/>
      <c r="Z44" s="405"/>
      <c r="AA44" s="405"/>
    </row>
    <row r="45" spans="1:27" s="24" customFormat="1" ht="138" x14ac:dyDescent="0.3">
      <c r="A45" s="22" t="str">
        <f t="shared" si="2"/>
        <v/>
      </c>
      <c r="B45" s="23"/>
      <c r="C45" s="368" t="s">
        <v>85</v>
      </c>
      <c r="D45" s="368" t="s">
        <v>235</v>
      </c>
      <c r="E45" s="368"/>
      <c r="F45" s="376"/>
      <c r="G45" s="376"/>
      <c r="H45" s="376"/>
      <c r="I45" s="385" t="s">
        <v>392</v>
      </c>
      <c r="J45" s="372" t="s">
        <v>1328</v>
      </c>
      <c r="K45" s="376" t="s">
        <v>1329</v>
      </c>
      <c r="L45" s="376" t="s">
        <v>1446</v>
      </c>
      <c r="M45" s="376" t="s">
        <v>319</v>
      </c>
      <c r="N45" s="372" t="s">
        <v>319</v>
      </c>
      <c r="O45" s="373"/>
      <c r="P45" s="373" t="s">
        <v>1188</v>
      </c>
      <c r="Q45" s="444"/>
      <c r="R45" s="445"/>
      <c r="S45" s="444"/>
      <c r="T45" s="444"/>
      <c r="U45" s="446"/>
      <c r="V45" s="404"/>
      <c r="W45" s="404"/>
      <c r="X45" s="404"/>
      <c r="Y45" s="446"/>
      <c r="Z45" s="405"/>
      <c r="AA45" s="405"/>
    </row>
    <row r="46" spans="1:27" s="24" customFormat="1" ht="345" x14ac:dyDescent="0.3">
      <c r="A46" s="22" t="str">
        <f t="shared" si="2"/>
        <v/>
      </c>
      <c r="B46" s="369"/>
      <c r="C46" s="368" t="s">
        <v>87</v>
      </c>
      <c r="D46" s="368" t="s">
        <v>237</v>
      </c>
      <c r="E46" s="368"/>
      <c r="F46" s="376"/>
      <c r="G46" s="376"/>
      <c r="H46" s="376"/>
      <c r="I46" s="385" t="s">
        <v>939</v>
      </c>
      <c r="J46" s="372" t="s">
        <v>940</v>
      </c>
      <c r="K46" s="376" t="s">
        <v>1113</v>
      </c>
      <c r="L46" s="376" t="s">
        <v>1447</v>
      </c>
      <c r="M46" s="372" t="s">
        <v>307</v>
      </c>
      <c r="N46" s="372" t="s">
        <v>307</v>
      </c>
      <c r="O46" s="373"/>
      <c r="P46" s="373" t="s">
        <v>1189</v>
      </c>
      <c r="Q46" s="444"/>
      <c r="R46" s="445"/>
      <c r="S46" s="444"/>
      <c r="T46" s="444"/>
      <c r="U46" s="446"/>
      <c r="V46" s="404"/>
      <c r="W46" s="404" t="s">
        <v>1004</v>
      </c>
      <c r="X46" s="404"/>
      <c r="Y46" s="446"/>
      <c r="Z46" s="405"/>
      <c r="AA46" s="405"/>
    </row>
    <row r="47" spans="1:27" s="24" customFormat="1" ht="249" customHeight="1" x14ac:dyDescent="0.3">
      <c r="A47" s="22" t="str">
        <f t="shared" si="2"/>
        <v/>
      </c>
      <c r="B47" s="23"/>
      <c r="C47" s="368" t="s">
        <v>91</v>
      </c>
      <c r="D47" s="368" t="s">
        <v>238</v>
      </c>
      <c r="E47" s="368"/>
      <c r="F47" s="376"/>
      <c r="G47" s="376"/>
      <c r="H47" s="376"/>
      <c r="I47" s="385" t="s">
        <v>829</v>
      </c>
      <c r="J47" s="372" t="s">
        <v>830</v>
      </c>
      <c r="K47" s="376" t="s">
        <v>1330</v>
      </c>
      <c r="L47" s="376" t="s">
        <v>1331</v>
      </c>
      <c r="M47" s="376" t="s">
        <v>1340</v>
      </c>
      <c r="N47" s="376" t="s">
        <v>1341</v>
      </c>
      <c r="O47" s="373"/>
      <c r="P47" s="373" t="s">
        <v>1190</v>
      </c>
      <c r="Q47" s="444"/>
      <c r="R47" s="445"/>
      <c r="S47" s="444"/>
      <c r="T47" s="444"/>
      <c r="U47" s="446"/>
      <c r="V47" s="404"/>
      <c r="W47" s="404"/>
      <c r="X47" s="404"/>
      <c r="Y47" s="446"/>
      <c r="Z47" s="405"/>
      <c r="AA47" s="405"/>
    </row>
    <row r="48" spans="1:27" s="24" customFormat="1" ht="96.6" x14ac:dyDescent="0.3">
      <c r="A48" s="22" t="str">
        <f t="shared" si="2"/>
        <v/>
      </c>
      <c r="B48" s="369"/>
      <c r="C48" s="368" t="s">
        <v>95</v>
      </c>
      <c r="D48" s="368" t="s">
        <v>239</v>
      </c>
      <c r="E48" s="368"/>
      <c r="F48" s="376"/>
      <c r="G48" s="376"/>
      <c r="H48" s="376"/>
      <c r="I48" s="385" t="s">
        <v>402</v>
      </c>
      <c r="J48" s="372" t="s">
        <v>1130</v>
      </c>
      <c r="K48" s="376" t="s">
        <v>1013</v>
      </c>
      <c r="L48" s="376" t="s">
        <v>1005</v>
      </c>
      <c r="M48" s="372" t="s">
        <v>307</v>
      </c>
      <c r="N48" s="372" t="s">
        <v>307</v>
      </c>
      <c r="O48" s="373"/>
      <c r="P48" s="373" t="s">
        <v>1191</v>
      </c>
      <c r="Q48" s="444"/>
      <c r="R48" s="445"/>
      <c r="S48" s="444"/>
      <c r="T48" s="444"/>
      <c r="U48" s="446"/>
      <c r="V48" s="404"/>
      <c r="W48" s="404"/>
      <c r="X48" s="404"/>
      <c r="Y48" s="446"/>
      <c r="Z48" s="405"/>
      <c r="AA48" s="405"/>
    </row>
    <row r="49" spans="1:27" s="24" customFormat="1" ht="124.2" x14ac:dyDescent="0.3">
      <c r="A49" s="22" t="str">
        <f t="shared" si="2"/>
        <v/>
      </c>
      <c r="B49" s="23"/>
      <c r="C49" s="368" t="s">
        <v>97</v>
      </c>
      <c r="D49" s="368" t="s">
        <v>240</v>
      </c>
      <c r="E49" s="368"/>
      <c r="F49" s="376"/>
      <c r="G49" s="376"/>
      <c r="H49" s="376"/>
      <c r="I49" s="385" t="s">
        <v>404</v>
      </c>
      <c r="J49" s="372" t="s">
        <v>1332</v>
      </c>
      <c r="K49" s="376" t="s">
        <v>405</v>
      </c>
      <c r="L49" s="377" t="s">
        <v>1012</v>
      </c>
      <c r="M49" s="372" t="s">
        <v>307</v>
      </c>
      <c r="N49" s="372" t="s">
        <v>307</v>
      </c>
      <c r="O49" s="373"/>
      <c r="P49" s="373" t="s">
        <v>1192</v>
      </c>
      <c r="Q49" s="444"/>
      <c r="R49" s="445"/>
      <c r="S49" s="444"/>
      <c r="T49" s="444"/>
      <c r="U49" s="446"/>
      <c r="V49" s="404"/>
      <c r="W49" s="404"/>
      <c r="X49" s="404"/>
      <c r="Y49" s="446"/>
      <c r="Z49" s="405"/>
      <c r="AA49" s="405"/>
    </row>
    <row r="50" spans="1:27" s="24" customFormat="1" ht="181.5" customHeight="1" x14ac:dyDescent="0.3">
      <c r="A50" s="22" t="str">
        <f t="shared" si="2"/>
        <v/>
      </c>
      <c r="B50" s="369"/>
      <c r="C50" s="368" t="s">
        <v>101</v>
      </c>
      <c r="D50" s="368" t="s">
        <v>241</v>
      </c>
      <c r="E50" s="368"/>
      <c r="F50" s="376"/>
      <c r="G50" s="376"/>
      <c r="H50" s="376"/>
      <c r="I50" s="385" t="s">
        <v>1246</v>
      </c>
      <c r="J50" s="372" t="s">
        <v>941</v>
      </c>
      <c r="K50" s="376" t="s">
        <v>1051</v>
      </c>
      <c r="L50" s="376" t="s">
        <v>1448</v>
      </c>
      <c r="M50" s="376" t="s">
        <v>1449</v>
      </c>
      <c r="N50" s="372" t="s">
        <v>307</v>
      </c>
      <c r="O50" s="373"/>
      <c r="P50" s="373" t="s">
        <v>1194</v>
      </c>
      <c r="Q50" s="444"/>
      <c r="R50" s="445"/>
      <c r="S50" s="444"/>
      <c r="T50" s="444"/>
      <c r="U50" s="446"/>
      <c r="V50" s="404"/>
      <c r="W50" s="404" t="s">
        <v>1019</v>
      </c>
      <c r="X50" s="404"/>
      <c r="Y50" s="446"/>
      <c r="Z50" s="405"/>
      <c r="AA50" s="405"/>
    </row>
    <row r="51" spans="1:27" s="24" customFormat="1" x14ac:dyDescent="0.3">
      <c r="A51" s="22" t="str">
        <f t="shared" si="2"/>
        <v>header</v>
      </c>
      <c r="B51" s="368">
        <v>2</v>
      </c>
      <c r="C51" s="368"/>
      <c r="D51" s="368" t="s">
        <v>486</v>
      </c>
      <c r="E51" s="368"/>
      <c r="F51" s="376"/>
      <c r="G51" s="376"/>
      <c r="H51" s="376"/>
      <c r="I51" s="391" t="s">
        <v>1037</v>
      </c>
      <c r="J51" s="376"/>
      <c r="K51" s="376"/>
      <c r="L51" s="376"/>
      <c r="M51" s="376"/>
      <c r="N51" s="376"/>
      <c r="O51" s="376"/>
      <c r="P51" s="376"/>
      <c r="Q51" s="376"/>
      <c r="R51" s="376"/>
      <c r="S51" s="376"/>
      <c r="T51" s="376"/>
      <c r="U51" s="376"/>
      <c r="V51" s="376"/>
      <c r="W51" s="376"/>
      <c r="X51" s="376"/>
      <c r="Y51" s="376"/>
      <c r="Z51" s="376"/>
      <c r="AA51" s="376"/>
    </row>
    <row r="52" spans="1:27" s="24" customFormat="1" ht="262.2" x14ac:dyDescent="0.3">
      <c r="A52" s="22" t="str">
        <f t="shared" si="2"/>
        <v/>
      </c>
      <c r="B52" s="369"/>
      <c r="C52" s="368" t="s">
        <v>111</v>
      </c>
      <c r="D52" s="368" t="s">
        <v>242</v>
      </c>
      <c r="E52" s="368"/>
      <c r="F52" s="376"/>
      <c r="G52" s="376"/>
      <c r="H52" s="376"/>
      <c r="I52" s="385" t="s">
        <v>808</v>
      </c>
      <c r="J52" s="372" t="s">
        <v>427</v>
      </c>
      <c r="K52" s="376" t="s">
        <v>1007</v>
      </c>
      <c r="L52" s="376" t="s">
        <v>1450</v>
      </c>
      <c r="M52" s="372" t="s">
        <v>307</v>
      </c>
      <c r="N52" s="372" t="s">
        <v>307</v>
      </c>
      <c r="O52" s="373"/>
      <c r="P52" s="373" t="s">
        <v>1195</v>
      </c>
      <c r="Q52" s="444"/>
      <c r="R52" s="445"/>
      <c r="S52" s="444"/>
      <c r="T52" s="444"/>
      <c r="U52" s="446"/>
      <c r="V52" s="404"/>
      <c r="W52" s="404"/>
      <c r="X52" s="404"/>
      <c r="Y52" s="446"/>
      <c r="Z52" s="405"/>
      <c r="AA52" s="405"/>
    </row>
    <row r="53" spans="1:27" s="24" customFormat="1" ht="69" x14ac:dyDescent="0.3">
      <c r="A53" s="22" t="str">
        <f t="shared" si="2"/>
        <v/>
      </c>
      <c r="B53" s="369"/>
      <c r="C53" s="368" t="s">
        <v>103</v>
      </c>
      <c r="D53" s="368" t="s">
        <v>243</v>
      </c>
      <c r="E53" s="368"/>
      <c r="F53" s="376"/>
      <c r="G53" s="376"/>
      <c r="H53" s="376"/>
      <c r="I53" s="385" t="s">
        <v>414</v>
      </c>
      <c r="J53" s="372" t="s">
        <v>415</v>
      </c>
      <c r="K53" s="376" t="s">
        <v>942</v>
      </c>
      <c r="L53" s="376" t="s">
        <v>1404</v>
      </c>
      <c r="M53" s="376" t="s">
        <v>1255</v>
      </c>
      <c r="N53" s="372" t="s">
        <v>307</v>
      </c>
      <c r="O53" s="373"/>
      <c r="P53" s="373" t="s">
        <v>1193</v>
      </c>
      <c r="Q53" s="444"/>
      <c r="R53" s="445"/>
      <c r="S53" s="444"/>
      <c r="T53" s="444"/>
      <c r="U53" s="446"/>
      <c r="V53" s="404"/>
      <c r="W53" s="404"/>
      <c r="X53" s="404"/>
      <c r="Y53" s="446"/>
      <c r="Z53" s="405"/>
      <c r="AA53" s="405"/>
    </row>
    <row r="54" spans="1:27" s="24" customFormat="1" ht="86.25" customHeight="1" x14ac:dyDescent="0.3">
      <c r="A54" s="22" t="str">
        <f t="shared" si="2"/>
        <v/>
      </c>
      <c r="B54" s="23"/>
      <c r="C54" s="368" t="s">
        <v>55</v>
      </c>
      <c r="D54" s="368" t="s">
        <v>244</v>
      </c>
      <c r="E54" s="368"/>
      <c r="F54" s="376"/>
      <c r="G54" s="376"/>
      <c r="H54" s="376"/>
      <c r="I54" s="385" t="s">
        <v>943</v>
      </c>
      <c r="J54" s="372" t="s">
        <v>944</v>
      </c>
      <c r="K54" s="376" t="s">
        <v>1114</v>
      </c>
      <c r="L54" s="377" t="s">
        <v>1333</v>
      </c>
      <c r="M54" s="372" t="s">
        <v>307</v>
      </c>
      <c r="N54" s="372" t="s">
        <v>307</v>
      </c>
      <c r="O54" s="373"/>
      <c r="P54" s="373" t="s">
        <v>1014</v>
      </c>
      <c r="Q54" s="444"/>
      <c r="R54" s="445"/>
      <c r="S54" s="444"/>
      <c r="T54" s="444"/>
      <c r="U54" s="446"/>
      <c r="V54" s="404"/>
      <c r="W54" s="404"/>
      <c r="X54" s="404"/>
      <c r="Y54" s="446"/>
      <c r="Z54" s="405"/>
      <c r="AA54" s="405"/>
    </row>
    <row r="55" spans="1:27" s="24" customFormat="1" ht="96.6" x14ac:dyDescent="0.3">
      <c r="A55" s="22" t="str">
        <f t="shared" si="2"/>
        <v/>
      </c>
      <c r="B55" s="369"/>
      <c r="C55" s="368" t="s">
        <v>71</v>
      </c>
      <c r="D55" s="368" t="s">
        <v>245</v>
      </c>
      <c r="E55" s="368"/>
      <c r="F55" s="376"/>
      <c r="G55" s="376"/>
      <c r="H55" s="376"/>
      <c r="I55" s="385" t="s">
        <v>366</v>
      </c>
      <c r="J55" s="372" t="s">
        <v>367</v>
      </c>
      <c r="K55" s="372" t="s">
        <v>945</v>
      </c>
      <c r="L55" s="376" t="s">
        <v>1451</v>
      </c>
      <c r="M55" s="372" t="s">
        <v>307</v>
      </c>
      <c r="N55" s="372" t="s">
        <v>307</v>
      </c>
      <c r="O55" s="373"/>
      <c r="P55" s="373" t="s">
        <v>1232</v>
      </c>
      <c r="Q55" s="444"/>
      <c r="R55" s="445"/>
      <c r="S55" s="444"/>
      <c r="T55" s="444"/>
      <c r="U55" s="446"/>
      <c r="V55" s="404"/>
      <c r="W55" s="404"/>
      <c r="X55" s="404"/>
      <c r="Y55" s="446"/>
      <c r="Z55" s="405"/>
      <c r="AA55" s="405"/>
    </row>
    <row r="56" spans="1:27" s="24" customFormat="1" x14ac:dyDescent="0.3">
      <c r="A56" s="22" t="str">
        <f t="shared" si="2"/>
        <v>header</v>
      </c>
      <c r="B56" s="368">
        <v>1</v>
      </c>
      <c r="C56" s="368"/>
      <c r="D56" s="368" t="s">
        <v>487</v>
      </c>
      <c r="E56" s="368"/>
      <c r="F56" s="376"/>
      <c r="G56" s="376"/>
      <c r="H56" s="376"/>
      <c r="I56" s="388" t="s">
        <v>435</v>
      </c>
      <c r="J56" s="376"/>
      <c r="K56" s="376"/>
      <c r="L56" s="376"/>
      <c r="M56" s="376"/>
      <c r="N56" s="376"/>
      <c r="O56" s="376"/>
      <c r="P56" s="376"/>
      <c r="Q56" s="376"/>
      <c r="R56" s="376"/>
      <c r="S56" s="376"/>
      <c r="T56" s="376"/>
      <c r="U56" s="376"/>
      <c r="V56" s="376"/>
      <c r="W56" s="376"/>
      <c r="X56" s="376"/>
      <c r="Y56" s="376"/>
      <c r="Z56" s="376"/>
      <c r="AA56" s="376"/>
    </row>
    <row r="57" spans="1:27" s="24" customFormat="1" ht="409.6" x14ac:dyDescent="0.3">
      <c r="A57" s="22" t="str">
        <f t="shared" si="2"/>
        <v/>
      </c>
      <c r="B57" s="23"/>
      <c r="C57" s="368" t="s">
        <v>119</v>
      </c>
      <c r="D57" s="368" t="s">
        <v>246</v>
      </c>
      <c r="E57" s="368"/>
      <c r="F57" s="376"/>
      <c r="G57" s="376"/>
      <c r="H57" s="376"/>
      <c r="I57" s="385" t="s">
        <v>1245</v>
      </c>
      <c r="J57" s="372" t="s">
        <v>946</v>
      </c>
      <c r="K57" s="376" t="s">
        <v>1008</v>
      </c>
      <c r="L57" s="376" t="s">
        <v>1010</v>
      </c>
      <c r="M57" s="376" t="s">
        <v>1256</v>
      </c>
      <c r="N57" s="372" t="s">
        <v>307</v>
      </c>
      <c r="O57" s="373"/>
      <c r="P57" s="373" t="s">
        <v>1196</v>
      </c>
      <c r="Q57" s="444"/>
      <c r="R57" s="445"/>
      <c r="S57" s="444"/>
      <c r="T57" s="444"/>
      <c r="U57" s="446"/>
      <c r="V57" s="450" t="s">
        <v>1217</v>
      </c>
      <c r="W57" s="421" t="s">
        <v>1143</v>
      </c>
      <c r="X57" s="421" t="s">
        <v>1144</v>
      </c>
      <c r="Y57" s="421" t="s">
        <v>1218</v>
      </c>
      <c r="Z57" s="422" t="s">
        <v>1048</v>
      </c>
      <c r="AA57" s="422" t="s">
        <v>1049</v>
      </c>
    </row>
    <row r="58" spans="1:27" s="24" customFormat="1" ht="289.8" x14ac:dyDescent="0.3">
      <c r="A58" s="22" t="str">
        <f t="shared" si="2"/>
        <v/>
      </c>
      <c r="B58" s="369"/>
      <c r="C58" s="368" t="s">
        <v>109</v>
      </c>
      <c r="D58" s="368" t="s">
        <v>421</v>
      </c>
      <c r="E58" s="368"/>
      <c r="F58" s="376"/>
      <c r="G58" s="376"/>
      <c r="H58" s="376"/>
      <c r="I58" s="385" t="s">
        <v>422</v>
      </c>
      <c r="J58" s="372" t="s">
        <v>423</v>
      </c>
      <c r="K58" s="376" t="s">
        <v>1417</v>
      </c>
      <c r="L58" s="376" t="s">
        <v>1452</v>
      </c>
      <c r="M58" s="372" t="s">
        <v>307</v>
      </c>
      <c r="N58" s="372" t="s">
        <v>307</v>
      </c>
      <c r="O58" s="373"/>
      <c r="P58" s="373" t="s">
        <v>1186</v>
      </c>
      <c r="Q58" s="444"/>
      <c r="R58" s="445"/>
      <c r="S58" s="444"/>
      <c r="T58" s="444"/>
      <c r="U58" s="446"/>
      <c r="V58" s="404"/>
      <c r="W58" s="404"/>
      <c r="X58" s="404"/>
      <c r="Y58" s="446"/>
      <c r="Z58" s="405"/>
      <c r="AA58" s="405"/>
    </row>
    <row r="59" spans="1:27" s="24" customFormat="1" x14ac:dyDescent="0.3">
      <c r="A59" s="22" t="str">
        <f t="shared" si="2"/>
        <v>header</v>
      </c>
      <c r="B59" s="368">
        <v>1</v>
      </c>
      <c r="C59" s="368"/>
      <c r="D59" s="368" t="s">
        <v>488</v>
      </c>
      <c r="E59" s="368"/>
      <c r="F59" s="376"/>
      <c r="G59" s="376"/>
      <c r="H59" s="376"/>
      <c r="I59" s="388" t="s">
        <v>454</v>
      </c>
      <c r="J59" s="376"/>
      <c r="K59" s="376"/>
      <c r="L59" s="376"/>
      <c r="M59" s="376"/>
      <c r="N59" s="376"/>
      <c r="O59" s="376"/>
      <c r="P59" s="376"/>
      <c r="Q59" s="376"/>
      <c r="R59" s="376"/>
      <c r="S59" s="376"/>
      <c r="T59" s="376"/>
      <c r="U59" s="376"/>
      <c r="V59" s="376"/>
      <c r="W59" s="376"/>
      <c r="X59" s="376"/>
      <c r="Y59" s="376"/>
      <c r="Z59" s="376"/>
      <c r="AA59" s="376"/>
    </row>
    <row r="60" spans="1:27" s="24" customFormat="1" ht="165.6" x14ac:dyDescent="0.3">
      <c r="A60" s="22" t="str">
        <f t="shared" si="2"/>
        <v/>
      </c>
      <c r="B60" s="369"/>
      <c r="C60" s="368" t="s">
        <v>129</v>
      </c>
      <c r="D60" s="368" t="s">
        <v>247</v>
      </c>
      <c r="E60" s="368"/>
      <c r="F60" s="376"/>
      <c r="G60" s="376"/>
      <c r="H60" s="376"/>
      <c r="I60" s="385" t="s">
        <v>456</v>
      </c>
      <c r="J60" s="372" t="s">
        <v>1334</v>
      </c>
      <c r="K60" s="376" t="s">
        <v>1335</v>
      </c>
      <c r="L60" s="376" t="s">
        <v>1336</v>
      </c>
      <c r="M60" s="372" t="s">
        <v>307</v>
      </c>
      <c r="N60" s="372" t="s">
        <v>307</v>
      </c>
      <c r="O60" s="373"/>
      <c r="P60" s="373" t="s">
        <v>1197</v>
      </c>
      <c r="Q60" s="370"/>
      <c r="R60" s="445"/>
      <c r="S60" s="444"/>
      <c r="T60" s="444"/>
      <c r="U60" s="446"/>
      <c r="V60" s="404"/>
      <c r="W60" s="404" t="s">
        <v>1337</v>
      </c>
      <c r="X60" s="404"/>
      <c r="Y60" s="446"/>
      <c r="Z60" s="405"/>
      <c r="AA60" s="405"/>
    </row>
    <row r="61" spans="1:27" s="24" customFormat="1" ht="162.75" customHeight="1" x14ac:dyDescent="0.3">
      <c r="A61" s="22" t="str">
        <f t="shared" si="2"/>
        <v/>
      </c>
      <c r="B61" s="23"/>
      <c r="C61" s="368" t="s">
        <v>131</v>
      </c>
      <c r="D61" s="368" t="s">
        <v>248</v>
      </c>
      <c r="E61" s="368"/>
      <c r="F61" s="376"/>
      <c r="G61" s="376"/>
      <c r="H61" s="376"/>
      <c r="I61" s="385" t="s">
        <v>947</v>
      </c>
      <c r="J61" s="372" t="s">
        <v>1052</v>
      </c>
      <c r="K61" s="376" t="s">
        <v>1238</v>
      </c>
      <c r="L61" s="372" t="s">
        <v>319</v>
      </c>
      <c r="M61" s="372" t="s">
        <v>307</v>
      </c>
      <c r="N61" s="372" t="s">
        <v>307</v>
      </c>
      <c r="O61" s="373"/>
      <c r="P61" s="373" t="s">
        <v>1198</v>
      </c>
      <c r="Q61" s="370"/>
      <c r="R61" s="445"/>
      <c r="S61" s="444"/>
      <c r="T61" s="444"/>
      <c r="U61" s="446"/>
      <c r="V61" s="404"/>
      <c r="W61" s="404"/>
      <c r="X61" s="404"/>
      <c r="Y61" s="446"/>
      <c r="Z61" s="405"/>
      <c r="AA61" s="405"/>
    </row>
    <row r="62" spans="1:27" s="132" customFormat="1" x14ac:dyDescent="0.3">
      <c r="A62" s="22" t="str">
        <f t="shared" si="2"/>
        <v>blank</v>
      </c>
      <c r="B62" s="368">
        <v>1</v>
      </c>
      <c r="C62" s="368" t="s">
        <v>303</v>
      </c>
      <c r="D62" s="392"/>
      <c r="E62" s="368"/>
      <c r="F62" s="381"/>
      <c r="G62" s="381"/>
      <c r="H62" s="381"/>
      <c r="I62" s="381" t="s">
        <v>304</v>
      </c>
      <c r="J62" s="381"/>
      <c r="K62" s="417" t="s">
        <v>1288</v>
      </c>
      <c r="L62" s="417" t="s">
        <v>1288</v>
      </c>
      <c r="M62" s="417" t="s">
        <v>1288</v>
      </c>
      <c r="N62" s="417" t="s">
        <v>1288</v>
      </c>
      <c r="O62" s="381"/>
      <c r="P62" s="371"/>
      <c r="Q62" s="381"/>
      <c r="R62" s="381"/>
      <c r="S62" s="381"/>
      <c r="T62" s="381"/>
      <c r="U62" s="381"/>
      <c r="V62" s="381"/>
      <c r="W62" s="381"/>
      <c r="X62" s="381"/>
      <c r="Y62" s="381"/>
      <c r="Z62" s="381"/>
      <c r="AA62" s="381"/>
    </row>
    <row r="63" spans="1:27" s="132" customFormat="1" x14ac:dyDescent="0.3">
      <c r="A63" s="22" t="str">
        <f t="shared" si="2"/>
        <v>blank</v>
      </c>
      <c r="B63" s="367">
        <v>2</v>
      </c>
      <c r="C63" s="401" t="s">
        <v>305</v>
      </c>
      <c r="D63" s="393"/>
      <c r="E63" s="401"/>
      <c r="F63" s="394"/>
      <c r="G63" s="394"/>
      <c r="H63" s="394"/>
      <c r="I63" s="382" t="s">
        <v>19</v>
      </c>
      <c r="J63" s="382"/>
      <c r="K63" s="382"/>
      <c r="L63" s="382"/>
      <c r="M63" s="382"/>
      <c r="N63" s="382"/>
      <c r="O63" s="382"/>
      <c r="P63" s="379"/>
      <c r="Q63" s="382"/>
      <c r="R63" s="382"/>
      <c r="S63" s="382"/>
      <c r="T63" s="382"/>
      <c r="U63" s="382"/>
      <c r="V63" s="382"/>
      <c r="W63" s="382"/>
      <c r="X63" s="382"/>
      <c r="Y63" s="406"/>
      <c r="Z63" s="406"/>
      <c r="AA63" s="406"/>
    </row>
    <row r="64" spans="1:27" s="132" customFormat="1" x14ac:dyDescent="0.3">
      <c r="A64" s="22" t="str">
        <f t="shared" si="2"/>
        <v>blank</v>
      </c>
      <c r="B64" s="367">
        <v>2</v>
      </c>
      <c r="C64" s="401" t="s">
        <v>310</v>
      </c>
      <c r="D64" s="393"/>
      <c r="E64" s="401"/>
      <c r="F64" s="394"/>
      <c r="G64" s="394"/>
      <c r="H64" s="394"/>
      <c r="I64" s="384" t="s">
        <v>21</v>
      </c>
      <c r="J64" s="382"/>
      <c r="K64" s="382"/>
      <c r="L64" s="382"/>
      <c r="M64" s="382"/>
      <c r="N64" s="382"/>
      <c r="O64" s="382"/>
      <c r="P64" s="379"/>
      <c r="Q64" s="382"/>
      <c r="R64" s="382"/>
      <c r="S64" s="382"/>
      <c r="T64" s="382"/>
      <c r="U64" s="406"/>
      <c r="V64" s="406"/>
      <c r="W64" s="406"/>
      <c r="X64" s="406"/>
      <c r="Y64" s="406"/>
      <c r="Z64" s="406"/>
      <c r="AA64" s="406"/>
    </row>
    <row r="65" spans="1:27" s="132" customFormat="1" x14ac:dyDescent="0.3">
      <c r="A65" s="22" t="str">
        <f t="shared" si="2"/>
        <v>blank</v>
      </c>
      <c r="B65" s="18">
        <v>2</v>
      </c>
      <c r="C65" s="147" t="s">
        <v>312</v>
      </c>
      <c r="D65" s="134"/>
      <c r="E65" s="147"/>
      <c r="F65" s="135"/>
      <c r="G65" s="135"/>
      <c r="H65" s="135"/>
      <c r="I65" s="125" t="s">
        <v>23</v>
      </c>
      <c r="J65" s="37"/>
      <c r="K65" s="37"/>
      <c r="L65" s="37"/>
      <c r="M65" s="37"/>
      <c r="N65" s="37"/>
      <c r="O65" s="37"/>
      <c r="P65" s="34"/>
      <c r="Q65" s="37"/>
      <c r="R65" s="37"/>
      <c r="S65" s="37"/>
      <c r="T65" s="37"/>
      <c r="U65" s="189"/>
      <c r="V65" s="189"/>
      <c r="W65" s="189"/>
      <c r="X65" s="189"/>
      <c r="Y65" s="189"/>
      <c r="Z65" s="189"/>
      <c r="AA65" s="189"/>
    </row>
    <row r="66" spans="1:27" s="132" customFormat="1" ht="41.4" x14ac:dyDescent="0.3">
      <c r="A66" s="22" t="str">
        <f t="shared" si="2"/>
        <v>blank</v>
      </c>
      <c r="B66" s="23"/>
      <c r="C66" s="22" t="s">
        <v>22</v>
      </c>
      <c r="D66" s="392"/>
      <c r="E66" s="22" t="s">
        <v>313</v>
      </c>
      <c r="F66" s="381"/>
      <c r="G66" s="381"/>
      <c r="H66" s="381"/>
      <c r="I66" s="386" t="s">
        <v>314</v>
      </c>
      <c r="J66" s="380"/>
      <c r="K66" s="395"/>
      <c r="L66" s="396"/>
      <c r="M66" s="396"/>
      <c r="N66" s="396"/>
      <c r="O66" s="397" t="s">
        <v>308</v>
      </c>
      <c r="P66" s="410" t="s">
        <v>315</v>
      </c>
      <c r="Q66" s="398"/>
      <c r="R66" s="399"/>
      <c r="S66" s="398"/>
      <c r="T66" s="398"/>
      <c r="U66" s="407"/>
      <c r="V66" s="408"/>
      <c r="W66" s="408"/>
      <c r="X66" s="408"/>
      <c r="Y66" s="407"/>
      <c r="Z66" s="409"/>
      <c r="AA66" s="409"/>
    </row>
    <row r="67" spans="1:27" s="132" customFormat="1" x14ac:dyDescent="0.3">
      <c r="A67" s="22" t="str">
        <f t="shared" si="2"/>
        <v>blank</v>
      </c>
      <c r="B67" s="368">
        <v>1</v>
      </c>
      <c r="C67" s="368" t="s">
        <v>316</v>
      </c>
      <c r="D67" s="392"/>
      <c r="E67" s="368"/>
      <c r="F67" s="381"/>
      <c r="G67" s="381"/>
      <c r="H67" s="381"/>
      <c r="I67" s="387" t="s">
        <v>317</v>
      </c>
      <c r="J67" s="381"/>
      <c r="K67" s="381"/>
      <c r="L67" s="381"/>
      <c r="M67" s="381"/>
      <c r="N67" s="381"/>
      <c r="O67" s="381"/>
      <c r="P67" s="371"/>
      <c r="Q67" s="381"/>
      <c r="R67" s="381"/>
      <c r="S67" s="381"/>
      <c r="T67" s="381"/>
      <c r="U67" s="381"/>
      <c r="V67" s="381"/>
      <c r="W67" s="381"/>
      <c r="X67" s="381"/>
      <c r="Y67" s="381"/>
      <c r="Z67" s="381"/>
      <c r="AA67" s="381"/>
    </row>
    <row r="68" spans="1:27" s="132" customFormat="1" x14ac:dyDescent="0.3">
      <c r="A68" s="22" t="str">
        <f t="shared" si="2"/>
        <v>blank</v>
      </c>
      <c r="B68" s="367">
        <v>2</v>
      </c>
      <c r="C68" s="401" t="s">
        <v>318</v>
      </c>
      <c r="D68" s="393"/>
      <c r="E68" s="401"/>
      <c r="F68" s="394"/>
      <c r="G68" s="394"/>
      <c r="H68" s="394"/>
      <c r="I68" s="384" t="s">
        <v>26</v>
      </c>
      <c r="J68" s="382"/>
      <c r="K68" s="382"/>
      <c r="L68" s="382"/>
      <c r="M68" s="382"/>
      <c r="N68" s="382"/>
      <c r="O68" s="382"/>
      <c r="P68" s="379"/>
      <c r="Q68" s="382"/>
      <c r="R68" s="382"/>
      <c r="S68" s="382"/>
      <c r="T68" s="382"/>
      <c r="U68" s="406"/>
      <c r="V68" s="406"/>
      <c r="W68" s="406"/>
      <c r="X68" s="406"/>
      <c r="Y68" s="406"/>
      <c r="Z68" s="406"/>
      <c r="AA68" s="406"/>
    </row>
    <row r="69" spans="1:27" s="132" customFormat="1" x14ac:dyDescent="0.3">
      <c r="A69" s="22" t="str">
        <f t="shared" ref="A69:A100" si="3">IF(AND($B69&lt;&gt;"",$D$3="1",NOT(ISBLANK($D69))),"header",IF(AND($B69&lt;&gt;"",$D$3&lt;&gt;"1",NOT(ISBLANK($D69))),"blank",IF(AND($B69&lt;&gt;"",$C$3="01",NOT(ISBLANK($C69))),"header",IF(AND($B69&lt;&gt;"",$C$3&lt;&gt;"01",NOT(ISBLANK($C69))),"blank",IF(AND($B69&lt;&gt;"",$C$3&lt;&gt;"01",NOT(ISBLANK($C69))),"blank",IF(AND($D$3="1",ISBLANK($D69),ISBLANK($B69)),"blank",""))))))</f>
        <v>blank</v>
      </c>
      <c r="B69" s="368">
        <v>1</v>
      </c>
      <c r="C69" s="368" t="s">
        <v>320</v>
      </c>
      <c r="D69" s="392"/>
      <c r="E69" s="368"/>
      <c r="F69" s="381"/>
      <c r="G69" s="381"/>
      <c r="H69" s="381"/>
      <c r="I69" s="390" t="s">
        <v>321</v>
      </c>
      <c r="J69" s="381"/>
      <c r="K69" s="381"/>
      <c r="L69" s="381"/>
      <c r="M69" s="381"/>
      <c r="N69" s="381"/>
      <c r="O69" s="381"/>
      <c r="P69" s="371"/>
      <c r="Q69" s="381"/>
      <c r="R69" s="381"/>
      <c r="S69" s="381"/>
      <c r="T69" s="381"/>
      <c r="U69" s="381"/>
      <c r="V69" s="381"/>
      <c r="W69" s="381"/>
      <c r="X69" s="381"/>
      <c r="Y69" s="381"/>
      <c r="Z69" s="381"/>
      <c r="AA69" s="381"/>
    </row>
    <row r="70" spans="1:27" s="132" customFormat="1" x14ac:dyDescent="0.3">
      <c r="A70" s="22" t="str">
        <f t="shared" si="3"/>
        <v>blank</v>
      </c>
      <c r="B70" s="367">
        <v>2</v>
      </c>
      <c r="C70" s="401" t="s">
        <v>322</v>
      </c>
      <c r="D70" s="393"/>
      <c r="E70" s="401"/>
      <c r="F70" s="394"/>
      <c r="G70" s="394"/>
      <c r="H70" s="394"/>
      <c r="I70" s="384" t="s">
        <v>29</v>
      </c>
      <c r="J70" s="382"/>
      <c r="K70" s="382"/>
      <c r="L70" s="382"/>
      <c r="M70" s="382"/>
      <c r="N70" s="382"/>
      <c r="O70" s="382"/>
      <c r="P70" s="379"/>
      <c r="Q70" s="382"/>
      <c r="R70" s="382"/>
      <c r="S70" s="382"/>
      <c r="T70" s="382"/>
      <c r="U70" s="406"/>
      <c r="V70" s="406"/>
      <c r="W70" s="406"/>
      <c r="X70" s="406"/>
      <c r="Y70" s="406"/>
      <c r="Z70" s="406"/>
      <c r="AA70" s="406"/>
    </row>
    <row r="71" spans="1:27" s="132" customFormat="1" x14ac:dyDescent="0.3">
      <c r="A71" s="22" t="str">
        <f t="shared" si="3"/>
        <v>blank</v>
      </c>
      <c r="B71" s="18">
        <v>2</v>
      </c>
      <c r="C71" s="147" t="s">
        <v>325</v>
      </c>
      <c r="D71" s="134"/>
      <c r="E71" s="147"/>
      <c r="F71" s="135"/>
      <c r="G71" s="135"/>
      <c r="H71" s="135"/>
      <c r="I71" s="125" t="s">
        <v>32</v>
      </c>
      <c r="J71" s="37"/>
      <c r="K71" s="37"/>
      <c r="L71" s="37"/>
      <c r="M71" s="37"/>
      <c r="N71" s="37"/>
      <c r="O71" s="37"/>
      <c r="P71" s="34"/>
      <c r="Q71" s="37"/>
      <c r="R71" s="37"/>
      <c r="S71" s="37"/>
      <c r="T71" s="37"/>
      <c r="U71" s="189"/>
      <c r="V71" s="189"/>
      <c r="W71" s="189"/>
      <c r="X71" s="189"/>
      <c r="Y71" s="189"/>
      <c r="Z71" s="189"/>
      <c r="AA71" s="189"/>
    </row>
    <row r="72" spans="1:27" s="132" customFormat="1" x14ac:dyDescent="0.3">
      <c r="A72" s="22" t="str">
        <f t="shared" si="3"/>
        <v>blank</v>
      </c>
      <c r="B72" s="367">
        <v>2</v>
      </c>
      <c r="C72" s="401" t="s">
        <v>328</v>
      </c>
      <c r="D72" s="393"/>
      <c r="E72" s="401"/>
      <c r="F72" s="394"/>
      <c r="G72" s="394"/>
      <c r="H72" s="394"/>
      <c r="I72" s="384" t="s">
        <v>35</v>
      </c>
      <c r="J72" s="382"/>
      <c r="K72" s="382"/>
      <c r="L72" s="382"/>
      <c r="M72" s="382"/>
      <c r="N72" s="382"/>
      <c r="O72" s="382"/>
      <c r="P72" s="379"/>
      <c r="Q72" s="382"/>
      <c r="R72" s="382"/>
      <c r="S72" s="382"/>
      <c r="T72" s="382"/>
      <c r="U72" s="406"/>
      <c r="V72" s="406"/>
      <c r="W72" s="406"/>
      <c r="X72" s="406"/>
      <c r="Y72" s="406"/>
      <c r="Z72" s="406"/>
      <c r="AA72" s="406"/>
    </row>
    <row r="73" spans="1:27" s="132" customFormat="1" x14ac:dyDescent="0.3">
      <c r="A73" s="22" t="str">
        <f t="shared" si="3"/>
        <v>blank</v>
      </c>
      <c r="B73" s="18">
        <v>2</v>
      </c>
      <c r="C73" s="147" t="s">
        <v>333</v>
      </c>
      <c r="D73" s="134"/>
      <c r="E73" s="147"/>
      <c r="F73" s="135"/>
      <c r="G73" s="135"/>
      <c r="H73" s="135"/>
      <c r="I73" s="125" t="s">
        <v>38</v>
      </c>
      <c r="J73" s="37"/>
      <c r="K73" s="37"/>
      <c r="L73" s="37"/>
      <c r="M73" s="37"/>
      <c r="N73" s="37"/>
      <c r="O73" s="37"/>
      <c r="P73" s="34"/>
      <c r="Q73" s="37"/>
      <c r="R73" s="37"/>
      <c r="S73" s="37"/>
      <c r="T73" s="37"/>
      <c r="U73" s="189"/>
      <c r="V73" s="189"/>
      <c r="W73" s="189"/>
      <c r="X73" s="189"/>
      <c r="Y73" s="189"/>
      <c r="Z73" s="189"/>
      <c r="AA73" s="189"/>
    </row>
    <row r="74" spans="1:27" s="132" customFormat="1" x14ac:dyDescent="0.3">
      <c r="A74" s="22" t="str">
        <f t="shared" si="3"/>
        <v>blank</v>
      </c>
      <c r="B74" s="368">
        <v>1</v>
      </c>
      <c r="C74" s="22" t="s">
        <v>334</v>
      </c>
      <c r="D74" s="392"/>
      <c r="E74" s="22"/>
      <c r="F74" s="381"/>
      <c r="G74" s="381"/>
      <c r="H74" s="381"/>
      <c r="I74" s="387" t="s">
        <v>335</v>
      </c>
      <c r="J74" s="381"/>
      <c r="K74" s="381"/>
      <c r="L74" s="381"/>
      <c r="M74" s="381"/>
      <c r="N74" s="381"/>
      <c r="O74" s="381"/>
      <c r="P74" s="371"/>
      <c r="Q74" s="381"/>
      <c r="R74" s="381"/>
      <c r="S74" s="381"/>
      <c r="T74" s="381"/>
      <c r="U74" s="381"/>
      <c r="V74" s="381"/>
      <c r="W74" s="381"/>
      <c r="X74" s="381"/>
      <c r="Y74" s="381"/>
      <c r="Z74" s="381"/>
      <c r="AA74" s="381"/>
    </row>
    <row r="75" spans="1:27" s="132" customFormat="1" x14ac:dyDescent="0.3">
      <c r="A75" s="368" t="str">
        <f t="shared" si="3"/>
        <v>blank</v>
      </c>
      <c r="B75" s="367">
        <v>2</v>
      </c>
      <c r="C75" s="147" t="s">
        <v>336</v>
      </c>
      <c r="D75" s="134"/>
      <c r="E75" s="147"/>
      <c r="F75" s="135"/>
      <c r="G75" s="135"/>
      <c r="H75" s="135"/>
      <c r="I75" s="125" t="s">
        <v>337</v>
      </c>
      <c r="J75" s="37"/>
      <c r="K75" s="37"/>
      <c r="L75" s="37"/>
      <c r="M75" s="37"/>
      <c r="N75" s="37"/>
      <c r="O75" s="37"/>
      <c r="P75" s="34"/>
      <c r="Q75" s="37"/>
      <c r="R75" s="37"/>
      <c r="S75" s="37"/>
      <c r="T75" s="37"/>
      <c r="U75" s="189"/>
      <c r="V75" s="189"/>
      <c r="W75" s="189"/>
      <c r="X75" s="189"/>
      <c r="Y75" s="189"/>
      <c r="Z75" s="189"/>
      <c r="AA75" s="189"/>
    </row>
    <row r="76" spans="1:27" s="132" customFormat="1" x14ac:dyDescent="0.3">
      <c r="A76" s="22" t="str">
        <f t="shared" si="3"/>
        <v>blank</v>
      </c>
      <c r="B76" s="367">
        <v>2</v>
      </c>
      <c r="C76" s="401" t="s">
        <v>339</v>
      </c>
      <c r="D76" s="393"/>
      <c r="E76" s="401"/>
      <c r="F76" s="394"/>
      <c r="G76" s="394"/>
      <c r="H76" s="394"/>
      <c r="I76" s="384" t="s">
        <v>44</v>
      </c>
      <c r="J76" s="382"/>
      <c r="K76" s="382"/>
      <c r="L76" s="382"/>
      <c r="M76" s="382"/>
      <c r="N76" s="382"/>
      <c r="O76" s="382"/>
      <c r="P76" s="379"/>
      <c r="Q76" s="382"/>
      <c r="R76" s="382"/>
      <c r="S76" s="382"/>
      <c r="T76" s="382"/>
      <c r="U76" s="406"/>
      <c r="V76" s="406"/>
      <c r="W76" s="406"/>
      <c r="X76" s="406"/>
      <c r="Y76" s="406"/>
      <c r="Z76" s="406"/>
      <c r="AA76" s="406"/>
    </row>
    <row r="77" spans="1:27" s="132" customFormat="1" x14ac:dyDescent="0.3">
      <c r="A77" s="22" t="str">
        <f t="shared" si="3"/>
        <v>blank</v>
      </c>
      <c r="B77" s="368">
        <v>1</v>
      </c>
      <c r="C77" s="368" t="s">
        <v>342</v>
      </c>
      <c r="D77" s="392"/>
      <c r="E77" s="368"/>
      <c r="F77" s="381"/>
      <c r="G77" s="381"/>
      <c r="H77" s="381"/>
      <c r="I77" s="387" t="s">
        <v>343</v>
      </c>
      <c r="J77" s="381"/>
      <c r="K77" s="381"/>
      <c r="L77" s="381"/>
      <c r="M77" s="381"/>
      <c r="N77" s="381"/>
      <c r="O77" s="381"/>
      <c r="P77" s="371"/>
      <c r="Q77" s="381"/>
      <c r="R77" s="381"/>
      <c r="S77" s="381"/>
      <c r="T77" s="381"/>
      <c r="U77" s="381"/>
      <c r="V77" s="381"/>
      <c r="W77" s="381"/>
      <c r="X77" s="381"/>
      <c r="Y77" s="381"/>
      <c r="Z77" s="381"/>
      <c r="AA77" s="381"/>
    </row>
    <row r="78" spans="1:27" s="132" customFormat="1" x14ac:dyDescent="0.3">
      <c r="A78" s="22" t="str">
        <f t="shared" si="3"/>
        <v>blank</v>
      </c>
      <c r="B78" s="367">
        <v>2</v>
      </c>
      <c r="C78" s="401" t="s">
        <v>344</v>
      </c>
      <c r="D78" s="393"/>
      <c r="E78" s="401"/>
      <c r="F78" s="394"/>
      <c r="G78" s="394"/>
      <c r="H78" s="394"/>
      <c r="I78" s="384" t="s">
        <v>47</v>
      </c>
      <c r="J78" s="382"/>
      <c r="K78" s="382"/>
      <c r="L78" s="382"/>
      <c r="M78" s="382"/>
      <c r="N78" s="382"/>
      <c r="O78" s="382"/>
      <c r="P78" s="379"/>
      <c r="Q78" s="382"/>
      <c r="R78" s="382"/>
      <c r="S78" s="382"/>
      <c r="T78" s="382"/>
      <c r="U78" s="406"/>
      <c r="V78" s="406"/>
      <c r="W78" s="406"/>
      <c r="X78" s="406"/>
      <c r="Y78" s="406"/>
      <c r="Z78" s="406"/>
      <c r="AA78" s="406"/>
    </row>
    <row r="79" spans="1:27" s="132" customFormat="1" x14ac:dyDescent="0.3">
      <c r="A79" s="22" t="str">
        <f t="shared" si="3"/>
        <v>blank</v>
      </c>
      <c r="B79" s="18">
        <v>2</v>
      </c>
      <c r="C79" s="147" t="s">
        <v>346</v>
      </c>
      <c r="D79" s="134"/>
      <c r="E79" s="147"/>
      <c r="F79" s="135"/>
      <c r="G79" s="135"/>
      <c r="H79" s="135"/>
      <c r="I79" s="125" t="s">
        <v>50</v>
      </c>
      <c r="J79" s="37"/>
      <c r="K79" s="37"/>
      <c r="L79" s="37"/>
      <c r="M79" s="37"/>
      <c r="N79" s="37"/>
      <c r="O79" s="37"/>
      <c r="P79" s="34"/>
      <c r="Q79" s="37"/>
      <c r="R79" s="37"/>
      <c r="S79" s="37"/>
      <c r="T79" s="37"/>
      <c r="U79" s="189"/>
      <c r="V79" s="189"/>
      <c r="W79" s="189"/>
      <c r="X79" s="189"/>
      <c r="Y79" s="189"/>
      <c r="Z79" s="189"/>
      <c r="AA79" s="189"/>
    </row>
    <row r="80" spans="1:27" s="132" customFormat="1" x14ac:dyDescent="0.3">
      <c r="A80" s="22" t="str">
        <f t="shared" si="3"/>
        <v>blank</v>
      </c>
      <c r="B80" s="367">
        <v>2</v>
      </c>
      <c r="C80" s="401" t="s">
        <v>347</v>
      </c>
      <c r="D80" s="393"/>
      <c r="E80" s="401"/>
      <c r="F80" s="394"/>
      <c r="G80" s="394"/>
      <c r="H80" s="394"/>
      <c r="I80" s="384" t="s">
        <v>53</v>
      </c>
      <c r="J80" s="382"/>
      <c r="K80" s="382"/>
      <c r="L80" s="382"/>
      <c r="M80" s="382"/>
      <c r="N80" s="382"/>
      <c r="O80" s="382"/>
      <c r="P80" s="379"/>
      <c r="Q80" s="382"/>
      <c r="R80" s="382"/>
      <c r="S80" s="382"/>
      <c r="T80" s="382"/>
      <c r="U80" s="406"/>
      <c r="V80" s="406"/>
      <c r="W80" s="406"/>
      <c r="X80" s="406"/>
      <c r="Y80" s="406"/>
      <c r="Z80" s="406"/>
      <c r="AA80" s="406"/>
    </row>
    <row r="81" spans="1:27" s="132" customFormat="1" ht="27.6" x14ac:dyDescent="0.3">
      <c r="A81" s="368" t="str">
        <f t="shared" si="3"/>
        <v>blank</v>
      </c>
      <c r="B81" s="369"/>
      <c r="C81" s="368" t="s">
        <v>52</v>
      </c>
      <c r="D81" s="368"/>
      <c r="E81" s="368" t="s">
        <v>313</v>
      </c>
      <c r="F81" s="381"/>
      <c r="G81" s="381"/>
      <c r="H81" s="381"/>
      <c r="I81" s="386" t="s">
        <v>330</v>
      </c>
      <c r="J81" s="380"/>
      <c r="K81" s="395"/>
      <c r="L81" s="396"/>
      <c r="M81" s="396"/>
      <c r="N81" s="396"/>
      <c r="O81" s="397"/>
      <c r="P81" s="410" t="s">
        <v>348</v>
      </c>
      <c r="Q81" s="374"/>
      <c r="R81" s="375"/>
      <c r="S81" s="374"/>
      <c r="T81" s="374"/>
      <c r="U81" s="403"/>
      <c r="V81" s="404"/>
      <c r="W81" s="404"/>
      <c r="X81" s="404"/>
      <c r="Y81" s="403"/>
      <c r="Z81" s="405"/>
      <c r="AA81" s="405"/>
    </row>
    <row r="82" spans="1:27" s="132" customFormat="1" x14ac:dyDescent="0.3">
      <c r="A82" s="22" t="str">
        <f t="shared" si="3"/>
        <v>blank</v>
      </c>
      <c r="B82" s="367">
        <v>2</v>
      </c>
      <c r="C82" s="401" t="s">
        <v>349</v>
      </c>
      <c r="D82" s="393"/>
      <c r="E82" s="401"/>
      <c r="F82" s="394"/>
      <c r="G82" s="394"/>
      <c r="H82" s="394"/>
      <c r="I82" s="384" t="s">
        <v>350</v>
      </c>
      <c r="J82" s="382"/>
      <c r="K82" s="382"/>
      <c r="L82" s="382"/>
      <c r="M82" s="382"/>
      <c r="N82" s="382"/>
      <c r="O82" s="382"/>
      <c r="P82" s="379"/>
      <c r="Q82" s="382"/>
      <c r="R82" s="382"/>
      <c r="S82" s="382"/>
      <c r="T82" s="382"/>
      <c r="U82" s="406"/>
      <c r="V82" s="406"/>
      <c r="W82" s="406"/>
      <c r="X82" s="406"/>
      <c r="Y82" s="406"/>
      <c r="Z82" s="406"/>
      <c r="AA82" s="406"/>
    </row>
    <row r="83" spans="1:27" s="132" customFormat="1" x14ac:dyDescent="0.3">
      <c r="A83" s="22" t="str">
        <f t="shared" si="3"/>
        <v>blank</v>
      </c>
      <c r="B83" s="22">
        <v>1</v>
      </c>
      <c r="C83" s="22" t="s">
        <v>351</v>
      </c>
      <c r="D83" s="131"/>
      <c r="E83" s="22"/>
      <c r="F83" s="36"/>
      <c r="G83" s="36"/>
      <c r="H83" s="36"/>
      <c r="I83" s="387" t="s">
        <v>1169</v>
      </c>
      <c r="J83" s="381"/>
      <c r="K83" s="36"/>
      <c r="L83" s="381"/>
      <c r="M83" s="381"/>
      <c r="N83" s="381"/>
      <c r="O83" s="381"/>
      <c r="P83" s="371"/>
      <c r="Q83" s="381"/>
      <c r="R83" s="381"/>
      <c r="S83" s="381"/>
      <c r="T83" s="381"/>
      <c r="U83" s="381"/>
      <c r="V83" s="381"/>
      <c r="W83" s="381"/>
      <c r="X83" s="381"/>
      <c r="Y83" s="381"/>
      <c r="Z83" s="381"/>
      <c r="AA83" s="381"/>
    </row>
    <row r="84" spans="1:27" s="132" customFormat="1" x14ac:dyDescent="0.3">
      <c r="A84" s="22" t="str">
        <f t="shared" si="3"/>
        <v>blank</v>
      </c>
      <c r="B84" s="18">
        <v>2</v>
      </c>
      <c r="C84" s="147" t="s">
        <v>352</v>
      </c>
      <c r="D84" s="134"/>
      <c r="E84" s="147"/>
      <c r="F84" s="135"/>
      <c r="G84" s="135"/>
      <c r="H84" s="135"/>
      <c r="I84" s="125" t="s">
        <v>59</v>
      </c>
      <c r="J84" s="37"/>
      <c r="K84" s="37"/>
      <c r="L84" s="37"/>
      <c r="M84" s="37"/>
      <c r="N84" s="37"/>
      <c r="O84" s="37"/>
      <c r="P84" s="34"/>
      <c r="Q84" s="37"/>
      <c r="R84" s="37"/>
      <c r="S84" s="37"/>
      <c r="T84" s="37"/>
      <c r="U84" s="189"/>
      <c r="V84" s="189"/>
      <c r="W84" s="189"/>
      <c r="X84" s="189"/>
      <c r="Y84" s="189"/>
      <c r="Z84" s="189"/>
      <c r="AA84" s="189"/>
    </row>
    <row r="85" spans="1:27" s="132" customFormat="1" x14ac:dyDescent="0.3">
      <c r="A85" s="22" t="str">
        <f t="shared" si="3"/>
        <v>blank</v>
      </c>
      <c r="B85" s="367">
        <v>2</v>
      </c>
      <c r="C85" s="401" t="s">
        <v>354</v>
      </c>
      <c r="D85" s="393"/>
      <c r="E85" s="401"/>
      <c r="F85" s="394"/>
      <c r="G85" s="394"/>
      <c r="H85" s="394"/>
      <c r="I85" s="384" t="s">
        <v>62</v>
      </c>
      <c r="J85" s="382"/>
      <c r="K85" s="382"/>
      <c r="L85" s="382"/>
      <c r="M85" s="382"/>
      <c r="N85" s="382"/>
      <c r="O85" s="382"/>
      <c r="P85" s="379"/>
      <c r="Q85" s="382"/>
      <c r="R85" s="382"/>
      <c r="S85" s="382"/>
      <c r="T85" s="382"/>
      <c r="U85" s="406"/>
      <c r="V85" s="406"/>
      <c r="W85" s="406"/>
      <c r="X85" s="406"/>
      <c r="Y85" s="406"/>
      <c r="Z85" s="406"/>
      <c r="AA85" s="406"/>
    </row>
    <row r="86" spans="1:27" s="132" customFormat="1" x14ac:dyDescent="0.3">
      <c r="A86" s="22" t="str">
        <f t="shared" si="3"/>
        <v>blank</v>
      </c>
      <c r="B86" s="18">
        <v>2</v>
      </c>
      <c r="C86" s="147" t="s">
        <v>356</v>
      </c>
      <c r="D86" s="134"/>
      <c r="E86" s="147"/>
      <c r="F86" s="135"/>
      <c r="G86" s="135"/>
      <c r="H86" s="135"/>
      <c r="I86" s="125" t="s">
        <v>357</v>
      </c>
      <c r="J86" s="37"/>
      <c r="K86" s="37"/>
      <c r="L86" s="37"/>
      <c r="M86" s="37"/>
      <c r="N86" s="37"/>
      <c r="O86" s="37"/>
      <c r="P86" s="34"/>
      <c r="Q86" s="37"/>
      <c r="R86" s="37"/>
      <c r="S86" s="37"/>
      <c r="T86" s="37"/>
      <c r="U86" s="189"/>
      <c r="V86" s="189"/>
      <c r="W86" s="189"/>
      <c r="X86" s="189"/>
      <c r="Y86" s="189"/>
      <c r="Z86" s="189"/>
      <c r="AA86" s="189"/>
    </row>
    <row r="87" spans="1:27" s="133" customFormat="1" ht="27.6" x14ac:dyDescent="0.3">
      <c r="A87" s="22" t="str">
        <f t="shared" si="3"/>
        <v>blank</v>
      </c>
      <c r="B87" s="23"/>
      <c r="C87" s="22" t="s">
        <v>64</v>
      </c>
      <c r="D87" s="400"/>
      <c r="E87" s="22" t="s">
        <v>313</v>
      </c>
      <c r="F87" s="381"/>
      <c r="G87" s="381"/>
      <c r="H87" s="381"/>
      <c r="I87" s="386" t="s">
        <v>358</v>
      </c>
      <c r="J87" s="380"/>
      <c r="K87" s="395"/>
      <c r="L87" s="396"/>
      <c r="M87" s="396"/>
      <c r="N87" s="396"/>
      <c r="O87" s="397" t="s">
        <v>308</v>
      </c>
      <c r="P87" s="410" t="s">
        <v>359</v>
      </c>
      <c r="Q87" s="398"/>
      <c r="R87" s="399"/>
      <c r="S87" s="398"/>
      <c r="T87" s="398"/>
      <c r="U87" s="407"/>
      <c r="V87" s="408"/>
      <c r="W87" s="408"/>
      <c r="X87" s="408"/>
      <c r="Y87" s="407"/>
      <c r="Z87" s="409"/>
      <c r="AA87" s="409"/>
    </row>
    <row r="88" spans="1:27" s="132" customFormat="1" x14ac:dyDescent="0.3">
      <c r="A88" s="22" t="str">
        <f t="shared" si="3"/>
        <v>blank</v>
      </c>
      <c r="B88" s="18">
        <v>2</v>
      </c>
      <c r="C88" s="147" t="s">
        <v>360</v>
      </c>
      <c r="D88" s="134"/>
      <c r="E88" s="147"/>
      <c r="F88" s="135"/>
      <c r="G88" s="135"/>
      <c r="H88" s="135"/>
      <c r="I88" s="125" t="s">
        <v>68</v>
      </c>
      <c r="J88" s="37"/>
      <c r="K88" s="37"/>
      <c r="L88" s="37"/>
      <c r="M88" s="37"/>
      <c r="N88" s="37"/>
      <c r="O88" s="37"/>
      <c r="P88" s="34"/>
      <c r="Q88" s="37"/>
      <c r="R88" s="37"/>
      <c r="S88" s="37"/>
      <c r="T88" s="37"/>
      <c r="U88" s="189"/>
      <c r="V88" s="189"/>
      <c r="W88" s="189"/>
      <c r="X88" s="189"/>
      <c r="Y88" s="189"/>
      <c r="Z88" s="189"/>
      <c r="AA88" s="189"/>
    </row>
    <row r="89" spans="1:27" s="133" customFormat="1" ht="27.6" x14ac:dyDescent="0.3">
      <c r="A89" s="22" t="str">
        <f t="shared" si="3"/>
        <v>blank</v>
      </c>
      <c r="B89" s="23"/>
      <c r="C89" s="22" t="s">
        <v>67</v>
      </c>
      <c r="D89" s="131"/>
      <c r="E89" s="22" t="s">
        <v>313</v>
      </c>
      <c r="F89" s="36"/>
      <c r="G89" s="36"/>
      <c r="H89" s="36"/>
      <c r="I89" s="126" t="s">
        <v>361</v>
      </c>
      <c r="J89" s="35"/>
      <c r="K89" s="136"/>
      <c r="L89" s="137"/>
      <c r="M89" s="137"/>
      <c r="N89" s="137"/>
      <c r="O89" s="138" t="s">
        <v>329</v>
      </c>
      <c r="P89" s="210" t="s">
        <v>362</v>
      </c>
      <c r="Q89" s="139"/>
      <c r="R89" s="140"/>
      <c r="S89" s="139"/>
      <c r="T89" s="139"/>
      <c r="U89" s="190"/>
      <c r="V89" s="191"/>
      <c r="W89" s="191"/>
      <c r="X89" s="191"/>
      <c r="Y89" s="190"/>
      <c r="Z89" s="192"/>
      <c r="AA89" s="192"/>
    </row>
    <row r="90" spans="1:27" s="132" customFormat="1" x14ac:dyDescent="0.3">
      <c r="A90" s="22" t="str">
        <f t="shared" si="3"/>
        <v>blank</v>
      </c>
      <c r="B90" s="18">
        <v>2</v>
      </c>
      <c r="C90" s="147" t="s">
        <v>363</v>
      </c>
      <c r="D90" s="134"/>
      <c r="E90" s="147"/>
      <c r="F90" s="135"/>
      <c r="G90" s="135"/>
      <c r="H90" s="135"/>
      <c r="I90" s="125" t="s">
        <v>70</v>
      </c>
      <c r="J90" s="37"/>
      <c r="K90" s="37"/>
      <c r="L90" s="37"/>
      <c r="M90" s="37"/>
      <c r="N90" s="37"/>
      <c r="O90" s="37"/>
      <c r="P90" s="34"/>
      <c r="Q90" s="37"/>
      <c r="R90" s="37"/>
      <c r="S90" s="37"/>
      <c r="T90" s="37"/>
      <c r="U90" s="189"/>
      <c r="V90" s="189"/>
      <c r="W90" s="189"/>
      <c r="X90" s="189"/>
      <c r="Y90" s="189"/>
      <c r="Z90" s="189"/>
      <c r="AA90" s="189"/>
    </row>
    <row r="91" spans="1:27" s="133" customFormat="1" x14ac:dyDescent="0.3">
      <c r="A91" s="22" t="str">
        <f t="shared" si="3"/>
        <v>blank</v>
      </c>
      <c r="B91" s="367">
        <v>2</v>
      </c>
      <c r="C91" s="401" t="s">
        <v>365</v>
      </c>
      <c r="D91" s="393"/>
      <c r="E91" s="401"/>
      <c r="F91" s="394"/>
      <c r="G91" s="394"/>
      <c r="H91" s="394"/>
      <c r="I91" s="384" t="s">
        <v>72</v>
      </c>
      <c r="J91" s="382"/>
      <c r="K91" s="382"/>
      <c r="L91" s="382"/>
      <c r="M91" s="382"/>
      <c r="N91" s="382"/>
      <c r="O91" s="382"/>
      <c r="P91" s="379"/>
      <c r="Q91" s="382"/>
      <c r="R91" s="382"/>
      <c r="S91" s="382"/>
      <c r="T91" s="382"/>
      <c r="U91" s="406"/>
      <c r="V91" s="406"/>
      <c r="W91" s="406"/>
      <c r="X91" s="406"/>
      <c r="Y91" s="406"/>
      <c r="Z91" s="406"/>
      <c r="AA91" s="406"/>
    </row>
    <row r="92" spans="1:27" s="132" customFormat="1" x14ac:dyDescent="0.3">
      <c r="A92" s="22" t="str">
        <f t="shared" si="3"/>
        <v>blank</v>
      </c>
      <c r="B92" s="368">
        <v>1</v>
      </c>
      <c r="C92" s="368" t="s">
        <v>368</v>
      </c>
      <c r="D92" s="392"/>
      <c r="E92" s="368"/>
      <c r="F92" s="381"/>
      <c r="G92" s="381"/>
      <c r="H92" s="381"/>
      <c r="I92" s="387" t="s">
        <v>369</v>
      </c>
      <c r="J92" s="381"/>
      <c r="K92" s="381"/>
      <c r="L92" s="381"/>
      <c r="M92" s="381"/>
      <c r="N92" s="381"/>
      <c r="O92" s="381"/>
      <c r="P92" s="371"/>
      <c r="Q92" s="381"/>
      <c r="R92" s="381"/>
      <c r="S92" s="381"/>
      <c r="T92" s="381"/>
      <c r="U92" s="381"/>
      <c r="V92" s="381"/>
      <c r="W92" s="381"/>
      <c r="X92" s="381"/>
      <c r="Y92" s="381"/>
      <c r="Z92" s="381"/>
      <c r="AA92" s="381"/>
    </row>
    <row r="93" spans="1:27" s="133" customFormat="1" x14ac:dyDescent="0.3">
      <c r="A93" s="22" t="str">
        <f t="shared" si="3"/>
        <v>blank</v>
      </c>
      <c r="B93" s="367">
        <v>2</v>
      </c>
      <c r="C93" s="401" t="s">
        <v>370</v>
      </c>
      <c r="D93" s="393"/>
      <c r="E93" s="401"/>
      <c r="F93" s="394"/>
      <c r="G93" s="394"/>
      <c r="H93" s="394"/>
      <c r="I93" s="384" t="s">
        <v>74</v>
      </c>
      <c r="J93" s="382"/>
      <c r="K93" s="382"/>
      <c r="L93" s="382"/>
      <c r="M93" s="382"/>
      <c r="N93" s="382"/>
      <c r="O93" s="382"/>
      <c r="P93" s="379"/>
      <c r="Q93" s="382"/>
      <c r="R93" s="382"/>
      <c r="S93" s="382"/>
      <c r="T93" s="382"/>
      <c r="U93" s="406"/>
      <c r="V93" s="406"/>
      <c r="W93" s="406"/>
      <c r="X93" s="406"/>
      <c r="Y93" s="406"/>
      <c r="Z93" s="406"/>
      <c r="AA93" s="406"/>
    </row>
    <row r="94" spans="1:27" s="132" customFormat="1" x14ac:dyDescent="0.3">
      <c r="A94" s="22" t="str">
        <f t="shared" si="3"/>
        <v>blank</v>
      </c>
      <c r="B94" s="22">
        <v>1</v>
      </c>
      <c r="C94" s="22" t="s">
        <v>372</v>
      </c>
      <c r="D94" s="131"/>
      <c r="E94" s="22"/>
      <c r="F94" s="36"/>
      <c r="G94" s="36"/>
      <c r="H94" s="36"/>
      <c r="I94" s="390" t="s">
        <v>373</v>
      </c>
      <c r="J94" s="381"/>
      <c r="K94" s="36"/>
      <c r="L94" s="381"/>
      <c r="M94" s="381"/>
      <c r="N94" s="381"/>
      <c r="O94" s="381"/>
      <c r="P94" s="371"/>
      <c r="Q94" s="381"/>
      <c r="R94" s="381"/>
      <c r="S94" s="381"/>
      <c r="T94" s="381"/>
      <c r="U94" s="381"/>
      <c r="V94" s="381"/>
      <c r="W94" s="381"/>
      <c r="X94" s="381"/>
      <c r="Y94" s="381"/>
      <c r="Z94" s="381"/>
      <c r="AA94" s="381"/>
    </row>
    <row r="95" spans="1:27" s="133" customFormat="1" x14ac:dyDescent="0.3">
      <c r="A95" s="22" t="str">
        <f t="shared" si="3"/>
        <v>blank</v>
      </c>
      <c r="B95" s="18">
        <v>2</v>
      </c>
      <c r="C95" s="147" t="s">
        <v>374</v>
      </c>
      <c r="D95" s="134"/>
      <c r="E95" s="147"/>
      <c r="F95" s="135"/>
      <c r="G95" s="135"/>
      <c r="H95" s="135"/>
      <c r="I95" s="125" t="s">
        <v>76</v>
      </c>
      <c r="J95" s="37"/>
      <c r="K95" s="37"/>
      <c r="L95" s="37"/>
      <c r="M95" s="37"/>
      <c r="N95" s="37"/>
      <c r="O95" s="37"/>
      <c r="P95" s="34"/>
      <c r="Q95" s="37"/>
      <c r="R95" s="37"/>
      <c r="S95" s="37"/>
      <c r="T95" s="37"/>
      <c r="U95" s="189"/>
      <c r="V95" s="189"/>
      <c r="W95" s="189"/>
      <c r="X95" s="189"/>
      <c r="Y95" s="189"/>
      <c r="Z95" s="189"/>
      <c r="AA95" s="189"/>
    </row>
    <row r="96" spans="1:27" s="132" customFormat="1" x14ac:dyDescent="0.3">
      <c r="A96" s="22" t="str">
        <f t="shared" si="3"/>
        <v>blank</v>
      </c>
      <c r="B96" s="367">
        <v>2</v>
      </c>
      <c r="C96" s="401" t="s">
        <v>377</v>
      </c>
      <c r="D96" s="393"/>
      <c r="E96" s="401"/>
      <c r="F96" s="394"/>
      <c r="G96" s="394"/>
      <c r="H96" s="394"/>
      <c r="I96" s="384" t="s">
        <v>378</v>
      </c>
      <c r="J96" s="382"/>
      <c r="K96" s="382"/>
      <c r="L96" s="382"/>
      <c r="M96" s="382"/>
      <c r="N96" s="382"/>
      <c r="O96" s="382"/>
      <c r="P96" s="379"/>
      <c r="Q96" s="382"/>
      <c r="R96" s="382"/>
      <c r="S96" s="382"/>
      <c r="T96" s="382"/>
      <c r="U96" s="406"/>
      <c r="V96" s="406"/>
      <c r="W96" s="406"/>
      <c r="X96" s="406"/>
      <c r="Y96" s="406"/>
      <c r="Z96" s="406"/>
      <c r="AA96" s="406"/>
    </row>
    <row r="97" spans="1:27" s="133" customFormat="1" ht="27.6" x14ac:dyDescent="0.3">
      <c r="A97" s="22" t="str">
        <f t="shared" si="3"/>
        <v>blank</v>
      </c>
      <c r="B97" s="369"/>
      <c r="C97" s="368" t="s">
        <v>77</v>
      </c>
      <c r="D97" s="392"/>
      <c r="E97" s="368" t="s">
        <v>313</v>
      </c>
      <c r="F97" s="381"/>
      <c r="G97" s="381"/>
      <c r="H97" s="381"/>
      <c r="I97" s="386" t="s">
        <v>379</v>
      </c>
      <c r="J97" s="380"/>
      <c r="K97" s="381"/>
      <c r="L97" s="396"/>
      <c r="M97" s="396"/>
      <c r="N97" s="396"/>
      <c r="O97" s="397" t="s">
        <v>308</v>
      </c>
      <c r="P97" s="410" t="s">
        <v>380</v>
      </c>
      <c r="Q97" s="398"/>
      <c r="R97" s="399"/>
      <c r="S97" s="398"/>
      <c r="T97" s="398"/>
      <c r="U97" s="407"/>
      <c r="V97" s="408"/>
      <c r="W97" s="408"/>
      <c r="X97" s="408"/>
      <c r="Y97" s="407"/>
      <c r="Z97" s="409"/>
      <c r="AA97" s="409"/>
    </row>
    <row r="98" spans="1:27" s="132" customFormat="1" x14ac:dyDescent="0.3">
      <c r="A98" s="22" t="str">
        <f t="shared" si="3"/>
        <v>blank</v>
      </c>
      <c r="B98" s="367">
        <v>2</v>
      </c>
      <c r="C98" s="401" t="s">
        <v>381</v>
      </c>
      <c r="D98" s="393"/>
      <c r="E98" s="401"/>
      <c r="F98" s="394"/>
      <c r="G98" s="394"/>
      <c r="H98" s="394"/>
      <c r="I98" s="384" t="s">
        <v>80</v>
      </c>
      <c r="J98" s="382"/>
      <c r="K98" s="382"/>
      <c r="L98" s="382"/>
      <c r="M98" s="382"/>
      <c r="N98" s="382"/>
      <c r="O98" s="382"/>
      <c r="P98" s="379"/>
      <c r="Q98" s="382"/>
      <c r="R98" s="382"/>
      <c r="S98" s="382"/>
      <c r="T98" s="382"/>
      <c r="U98" s="406"/>
      <c r="V98" s="406"/>
      <c r="W98" s="406"/>
      <c r="X98" s="406"/>
      <c r="Y98" s="406"/>
      <c r="Z98" s="406"/>
      <c r="AA98" s="406"/>
    </row>
    <row r="99" spans="1:27" s="133" customFormat="1" ht="27.6" x14ac:dyDescent="0.3">
      <c r="A99" s="22" t="str">
        <f t="shared" si="3"/>
        <v>blank</v>
      </c>
      <c r="B99" s="369"/>
      <c r="C99" s="368" t="s">
        <v>79</v>
      </c>
      <c r="D99" s="392"/>
      <c r="E99" s="368" t="s">
        <v>313</v>
      </c>
      <c r="F99" s="381"/>
      <c r="G99" s="381"/>
      <c r="H99" s="381"/>
      <c r="I99" s="386" t="s">
        <v>382</v>
      </c>
      <c r="J99" s="380"/>
      <c r="K99" s="381"/>
      <c r="L99" s="396"/>
      <c r="M99" s="396"/>
      <c r="N99" s="396"/>
      <c r="O99" s="397" t="s">
        <v>308</v>
      </c>
      <c r="P99" s="410" t="s">
        <v>383</v>
      </c>
      <c r="Q99" s="398"/>
      <c r="R99" s="399"/>
      <c r="S99" s="398"/>
      <c r="T99" s="398"/>
      <c r="U99" s="407"/>
      <c r="V99" s="408"/>
      <c r="W99" s="408"/>
      <c r="X99" s="408"/>
      <c r="Y99" s="407"/>
      <c r="Z99" s="409"/>
      <c r="AA99" s="409"/>
    </row>
    <row r="100" spans="1:27" s="132" customFormat="1" x14ac:dyDescent="0.3">
      <c r="A100" s="22" t="str">
        <f t="shared" si="3"/>
        <v>blank</v>
      </c>
      <c r="B100" s="367">
        <v>2</v>
      </c>
      <c r="C100" s="401" t="s">
        <v>384</v>
      </c>
      <c r="D100" s="393"/>
      <c r="E100" s="401"/>
      <c r="F100" s="394"/>
      <c r="G100" s="394"/>
      <c r="H100" s="394"/>
      <c r="I100" s="384" t="s">
        <v>82</v>
      </c>
      <c r="J100" s="382"/>
      <c r="K100" s="382"/>
      <c r="L100" s="382"/>
      <c r="M100" s="382"/>
      <c r="N100" s="382"/>
      <c r="O100" s="382"/>
      <c r="P100" s="379"/>
      <c r="Q100" s="382"/>
      <c r="R100" s="382"/>
      <c r="S100" s="382"/>
      <c r="T100" s="382"/>
      <c r="U100" s="406"/>
      <c r="V100" s="406"/>
      <c r="W100" s="406"/>
      <c r="X100" s="406"/>
      <c r="Y100" s="406"/>
      <c r="Z100" s="406"/>
      <c r="AA100" s="406"/>
    </row>
    <row r="101" spans="1:27" s="133" customFormat="1" x14ac:dyDescent="0.3">
      <c r="A101" s="22" t="str">
        <f t="shared" ref="A101:A132" si="4">IF(AND($B101&lt;&gt;"",$D$3="1",NOT(ISBLANK($D101))),"header",IF(AND($B101&lt;&gt;"",$D$3&lt;&gt;"1",NOT(ISBLANK($D101))),"blank",IF(AND($B101&lt;&gt;"",$C$3="01",NOT(ISBLANK($C101))),"header",IF(AND($B101&lt;&gt;"",$C$3&lt;&gt;"01",NOT(ISBLANK($C101))),"blank",IF(AND($B101&lt;&gt;"",$C$3&lt;&gt;"01",NOT(ISBLANK($C101))),"blank",IF(AND($D$3="1",ISBLANK($D101),ISBLANK($B101)),"blank",""))))))</f>
        <v>blank</v>
      </c>
      <c r="B101" s="368">
        <v>1</v>
      </c>
      <c r="C101" s="368" t="s">
        <v>387</v>
      </c>
      <c r="D101" s="392"/>
      <c r="E101" s="368"/>
      <c r="F101" s="381"/>
      <c r="G101" s="381"/>
      <c r="H101" s="381"/>
      <c r="I101" s="387" t="s">
        <v>388</v>
      </c>
      <c r="J101" s="381"/>
      <c r="K101" s="381"/>
      <c r="L101" s="381"/>
      <c r="M101" s="381"/>
      <c r="N101" s="381"/>
      <c r="O101" s="381"/>
      <c r="P101" s="371"/>
      <c r="Q101" s="381"/>
      <c r="R101" s="381"/>
      <c r="S101" s="381"/>
      <c r="T101" s="381"/>
      <c r="U101" s="381"/>
      <c r="V101" s="381"/>
      <c r="W101" s="381"/>
      <c r="X101" s="381"/>
      <c r="Y101" s="381"/>
      <c r="Z101" s="381"/>
      <c r="AA101" s="381"/>
    </row>
    <row r="102" spans="1:27" s="132" customFormat="1" x14ac:dyDescent="0.3">
      <c r="A102" s="22" t="str">
        <f t="shared" si="4"/>
        <v>blank</v>
      </c>
      <c r="B102" s="367">
        <v>2</v>
      </c>
      <c r="C102" s="401" t="s">
        <v>389</v>
      </c>
      <c r="D102" s="393"/>
      <c r="E102" s="401"/>
      <c r="F102" s="394"/>
      <c r="G102" s="394"/>
      <c r="H102" s="394"/>
      <c r="I102" s="384" t="s">
        <v>390</v>
      </c>
      <c r="J102" s="382"/>
      <c r="K102" s="382"/>
      <c r="L102" s="382"/>
      <c r="M102" s="382"/>
      <c r="N102" s="382"/>
      <c r="O102" s="382"/>
      <c r="P102" s="379"/>
      <c r="Q102" s="382"/>
      <c r="R102" s="382"/>
      <c r="S102" s="382"/>
      <c r="T102" s="382"/>
      <c r="U102" s="406"/>
      <c r="V102" s="406"/>
      <c r="W102" s="406"/>
      <c r="X102" s="406"/>
      <c r="Y102" s="406"/>
      <c r="Z102" s="406"/>
      <c r="AA102" s="406"/>
    </row>
    <row r="103" spans="1:27" s="132" customFormat="1" x14ac:dyDescent="0.3">
      <c r="A103" s="22" t="str">
        <f t="shared" si="4"/>
        <v>blank</v>
      </c>
      <c r="B103" s="367">
        <v>2</v>
      </c>
      <c r="C103" s="401" t="s">
        <v>391</v>
      </c>
      <c r="D103" s="393"/>
      <c r="E103" s="401"/>
      <c r="F103" s="394"/>
      <c r="G103" s="394"/>
      <c r="H103" s="394"/>
      <c r="I103" s="384" t="s">
        <v>86</v>
      </c>
      <c r="J103" s="382"/>
      <c r="K103" s="382"/>
      <c r="L103" s="382"/>
      <c r="M103" s="382"/>
      <c r="N103" s="382"/>
      <c r="O103" s="382"/>
      <c r="P103" s="379"/>
      <c r="Q103" s="382"/>
      <c r="R103" s="382"/>
      <c r="S103" s="382"/>
      <c r="T103" s="382"/>
      <c r="U103" s="406"/>
      <c r="V103" s="406"/>
      <c r="W103" s="406"/>
      <c r="X103" s="406"/>
      <c r="Y103" s="406"/>
      <c r="Z103" s="406"/>
      <c r="AA103" s="406"/>
    </row>
    <row r="104" spans="1:27" s="133" customFormat="1" x14ac:dyDescent="0.3">
      <c r="A104" s="22" t="str">
        <f t="shared" si="4"/>
        <v>blank</v>
      </c>
      <c r="B104" s="18">
        <v>2</v>
      </c>
      <c r="C104" s="147" t="s">
        <v>393</v>
      </c>
      <c r="D104" s="134"/>
      <c r="E104" s="147"/>
      <c r="F104" s="135"/>
      <c r="G104" s="135"/>
      <c r="H104" s="135"/>
      <c r="I104" s="125" t="s">
        <v>88</v>
      </c>
      <c r="J104" s="37"/>
      <c r="K104" s="37"/>
      <c r="L104" s="37"/>
      <c r="M104" s="37"/>
      <c r="N104" s="37"/>
      <c r="O104" s="37"/>
      <c r="P104" s="34"/>
      <c r="Q104" s="37"/>
      <c r="R104" s="37"/>
      <c r="S104" s="37"/>
      <c r="T104" s="37"/>
      <c r="U104" s="189"/>
      <c r="V104" s="189"/>
      <c r="W104" s="189"/>
      <c r="X104" s="189"/>
      <c r="Y104" s="189"/>
      <c r="Z104" s="189"/>
      <c r="AA104" s="189"/>
    </row>
    <row r="105" spans="1:27" s="132" customFormat="1" x14ac:dyDescent="0.3">
      <c r="A105" s="22" t="str">
        <f t="shared" si="4"/>
        <v>blank</v>
      </c>
      <c r="B105" s="367">
        <v>2</v>
      </c>
      <c r="C105" s="401" t="s">
        <v>394</v>
      </c>
      <c r="D105" s="393"/>
      <c r="E105" s="401"/>
      <c r="F105" s="394"/>
      <c r="G105" s="394"/>
      <c r="H105" s="394"/>
      <c r="I105" s="384" t="s">
        <v>90</v>
      </c>
      <c r="J105" s="382"/>
      <c r="K105" s="382"/>
      <c r="L105" s="382"/>
      <c r="M105" s="382"/>
      <c r="N105" s="382"/>
      <c r="O105" s="382"/>
      <c r="P105" s="379"/>
      <c r="Q105" s="382"/>
      <c r="R105" s="382"/>
      <c r="S105" s="382"/>
      <c r="T105" s="382"/>
      <c r="U105" s="406"/>
      <c r="V105" s="406"/>
      <c r="W105" s="406"/>
      <c r="X105" s="406"/>
      <c r="Y105" s="406"/>
      <c r="Z105" s="406"/>
      <c r="AA105" s="406"/>
    </row>
    <row r="106" spans="1:27" s="133" customFormat="1" ht="27.6" x14ac:dyDescent="0.3">
      <c r="A106" s="22" t="str">
        <f t="shared" si="4"/>
        <v>blank</v>
      </c>
      <c r="B106" s="369"/>
      <c r="C106" s="368" t="s">
        <v>89</v>
      </c>
      <c r="D106" s="392"/>
      <c r="E106" s="368" t="s">
        <v>313</v>
      </c>
      <c r="F106" s="381"/>
      <c r="G106" s="381"/>
      <c r="H106" s="381"/>
      <c r="I106" s="386" t="s">
        <v>395</v>
      </c>
      <c r="J106" s="380"/>
      <c r="K106" s="395"/>
      <c r="L106" s="396"/>
      <c r="M106" s="396"/>
      <c r="N106" s="396"/>
      <c r="O106" s="397" t="s">
        <v>329</v>
      </c>
      <c r="P106" s="410" t="s">
        <v>396</v>
      </c>
      <c r="Q106" s="398"/>
      <c r="R106" s="399"/>
      <c r="S106" s="398"/>
      <c r="T106" s="398"/>
      <c r="U106" s="407"/>
      <c r="V106" s="408"/>
      <c r="W106" s="408"/>
      <c r="X106" s="408"/>
      <c r="Y106" s="407"/>
      <c r="Z106" s="409"/>
      <c r="AA106" s="409"/>
    </row>
    <row r="107" spans="1:27" s="133" customFormat="1" x14ac:dyDescent="0.3">
      <c r="A107" s="22" t="str">
        <f t="shared" si="4"/>
        <v>blank</v>
      </c>
      <c r="B107" s="367">
        <v>2</v>
      </c>
      <c r="C107" s="401" t="s">
        <v>397</v>
      </c>
      <c r="D107" s="393"/>
      <c r="E107" s="401"/>
      <c r="F107" s="394"/>
      <c r="G107" s="394"/>
      <c r="H107" s="394"/>
      <c r="I107" s="384" t="s">
        <v>92</v>
      </c>
      <c r="J107" s="382"/>
      <c r="K107" s="382"/>
      <c r="L107" s="382"/>
      <c r="M107" s="382"/>
      <c r="N107" s="382"/>
      <c r="O107" s="382"/>
      <c r="P107" s="379"/>
      <c r="Q107" s="382"/>
      <c r="R107" s="382"/>
      <c r="S107" s="382"/>
      <c r="T107" s="382"/>
      <c r="U107" s="406"/>
      <c r="V107" s="406"/>
      <c r="W107" s="406"/>
      <c r="X107" s="406"/>
      <c r="Y107" s="406"/>
      <c r="Z107" s="406"/>
      <c r="AA107" s="406"/>
    </row>
    <row r="108" spans="1:27" s="132" customFormat="1" x14ac:dyDescent="0.3">
      <c r="A108" s="22" t="str">
        <f t="shared" si="4"/>
        <v>blank</v>
      </c>
      <c r="B108" s="367">
        <v>2</v>
      </c>
      <c r="C108" s="401" t="s">
        <v>398</v>
      </c>
      <c r="D108" s="393"/>
      <c r="E108" s="401"/>
      <c r="F108" s="394"/>
      <c r="G108" s="394"/>
      <c r="H108" s="394"/>
      <c r="I108" s="384" t="s">
        <v>94</v>
      </c>
      <c r="J108" s="382"/>
      <c r="K108" s="382"/>
      <c r="L108" s="382"/>
      <c r="M108" s="382"/>
      <c r="N108" s="382"/>
      <c r="O108" s="382"/>
      <c r="P108" s="379"/>
      <c r="Q108" s="382"/>
      <c r="R108" s="382"/>
      <c r="S108" s="382"/>
      <c r="T108" s="382"/>
      <c r="U108" s="406"/>
      <c r="V108" s="406"/>
      <c r="W108" s="406"/>
      <c r="X108" s="406"/>
      <c r="Y108" s="406"/>
      <c r="Z108" s="406"/>
      <c r="AA108" s="406"/>
    </row>
    <row r="109" spans="1:27" s="133" customFormat="1" ht="27.6" x14ac:dyDescent="0.3">
      <c r="A109" s="22" t="str">
        <f t="shared" si="4"/>
        <v>blank</v>
      </c>
      <c r="B109" s="369"/>
      <c r="C109" s="368" t="s">
        <v>93</v>
      </c>
      <c r="D109" s="392"/>
      <c r="E109" s="368" t="s">
        <v>313</v>
      </c>
      <c r="F109" s="381"/>
      <c r="G109" s="381"/>
      <c r="H109" s="381"/>
      <c r="I109" s="386" t="s">
        <v>399</v>
      </c>
      <c r="J109" s="380"/>
      <c r="K109" s="395"/>
      <c r="L109" s="396"/>
      <c r="M109" s="396"/>
      <c r="N109" s="396"/>
      <c r="O109" s="397" t="s">
        <v>329</v>
      </c>
      <c r="P109" s="410" t="s">
        <v>400</v>
      </c>
      <c r="Q109" s="398"/>
      <c r="R109" s="399"/>
      <c r="S109" s="398"/>
      <c r="T109" s="398"/>
      <c r="U109" s="407"/>
      <c r="V109" s="408"/>
      <c r="W109" s="408"/>
      <c r="X109" s="408"/>
      <c r="Y109" s="407"/>
      <c r="Z109" s="409"/>
      <c r="AA109" s="409"/>
    </row>
    <row r="110" spans="1:27" s="132" customFormat="1" x14ac:dyDescent="0.3">
      <c r="A110" s="22" t="str">
        <f t="shared" si="4"/>
        <v>blank</v>
      </c>
      <c r="B110" s="367">
        <v>2</v>
      </c>
      <c r="C110" s="401" t="s">
        <v>401</v>
      </c>
      <c r="D110" s="393"/>
      <c r="E110" s="401"/>
      <c r="F110" s="394"/>
      <c r="G110" s="394"/>
      <c r="H110" s="394"/>
      <c r="I110" s="384" t="s">
        <v>96</v>
      </c>
      <c r="J110" s="382"/>
      <c r="K110" s="382"/>
      <c r="L110" s="382"/>
      <c r="M110" s="382"/>
      <c r="N110" s="382"/>
      <c r="O110" s="382"/>
      <c r="P110" s="379"/>
      <c r="Q110" s="382"/>
      <c r="R110" s="382"/>
      <c r="S110" s="382"/>
      <c r="T110" s="382"/>
      <c r="U110" s="406"/>
      <c r="V110" s="406"/>
      <c r="W110" s="406"/>
      <c r="X110" s="406"/>
      <c r="Y110" s="406"/>
      <c r="Z110" s="406"/>
      <c r="AA110" s="406"/>
    </row>
    <row r="111" spans="1:27" s="133" customFormat="1" x14ac:dyDescent="0.3">
      <c r="A111" s="22" t="str">
        <f t="shared" si="4"/>
        <v>blank</v>
      </c>
      <c r="B111" s="18">
        <v>2</v>
      </c>
      <c r="C111" s="147" t="s">
        <v>403</v>
      </c>
      <c r="D111" s="134"/>
      <c r="E111" s="147"/>
      <c r="F111" s="135"/>
      <c r="G111" s="135"/>
      <c r="H111" s="135"/>
      <c r="I111" s="125" t="s">
        <v>98</v>
      </c>
      <c r="J111" s="37"/>
      <c r="K111" s="37"/>
      <c r="L111" s="37"/>
      <c r="M111" s="37"/>
      <c r="N111" s="37"/>
      <c r="O111" s="37"/>
      <c r="P111" s="34"/>
      <c r="Q111" s="37"/>
      <c r="R111" s="37"/>
      <c r="S111" s="37"/>
      <c r="T111" s="37"/>
      <c r="U111" s="189"/>
      <c r="V111" s="189"/>
      <c r="W111" s="189"/>
      <c r="X111" s="189"/>
      <c r="Y111" s="189"/>
      <c r="Z111" s="189"/>
      <c r="AA111" s="189"/>
    </row>
    <row r="112" spans="1:27" s="133" customFormat="1" x14ac:dyDescent="0.3">
      <c r="A112" s="22" t="str">
        <f t="shared" si="4"/>
        <v>blank</v>
      </c>
      <c r="B112" s="367">
        <v>2</v>
      </c>
      <c r="C112" s="401" t="s">
        <v>406</v>
      </c>
      <c r="D112" s="393"/>
      <c r="E112" s="401"/>
      <c r="F112" s="394"/>
      <c r="G112" s="394"/>
      <c r="H112" s="394"/>
      <c r="I112" s="384" t="s">
        <v>100</v>
      </c>
      <c r="J112" s="382"/>
      <c r="K112" s="382"/>
      <c r="L112" s="382"/>
      <c r="M112" s="382"/>
      <c r="N112" s="382"/>
      <c r="O112" s="382"/>
      <c r="P112" s="379"/>
      <c r="Q112" s="382"/>
      <c r="R112" s="382"/>
      <c r="S112" s="382"/>
      <c r="T112" s="382"/>
      <c r="U112" s="406"/>
      <c r="V112" s="406"/>
      <c r="W112" s="406"/>
      <c r="X112" s="406"/>
      <c r="Y112" s="406"/>
      <c r="Z112" s="406"/>
      <c r="AA112" s="406"/>
    </row>
    <row r="113" spans="1:27" s="133" customFormat="1" ht="27.6" x14ac:dyDescent="0.3">
      <c r="A113" s="22" t="str">
        <f t="shared" si="4"/>
        <v>blank</v>
      </c>
      <c r="B113" s="369"/>
      <c r="C113" s="22" t="s">
        <v>99</v>
      </c>
      <c r="D113" s="131"/>
      <c r="E113" s="22" t="s">
        <v>313</v>
      </c>
      <c r="F113" s="36"/>
      <c r="G113" s="36"/>
      <c r="H113" s="36"/>
      <c r="I113" s="386" t="s">
        <v>407</v>
      </c>
      <c r="J113" s="35"/>
      <c r="K113" s="395"/>
      <c r="L113" s="137"/>
      <c r="M113" s="137"/>
      <c r="N113" s="137"/>
      <c r="O113" s="138" t="s">
        <v>329</v>
      </c>
      <c r="P113" s="210" t="s">
        <v>408</v>
      </c>
      <c r="Q113" s="139"/>
      <c r="R113" s="140"/>
      <c r="S113" s="139"/>
      <c r="T113" s="139"/>
      <c r="U113" s="190"/>
      <c r="V113" s="191"/>
      <c r="W113" s="191"/>
      <c r="X113" s="191"/>
      <c r="Y113" s="190"/>
      <c r="Z113" s="192"/>
      <c r="AA113" s="192"/>
    </row>
    <row r="114" spans="1:27" s="133" customFormat="1" x14ac:dyDescent="0.3">
      <c r="A114" s="22" t="str">
        <f t="shared" si="4"/>
        <v>blank</v>
      </c>
      <c r="B114" s="368">
        <v>1</v>
      </c>
      <c r="C114" s="368" t="s">
        <v>409</v>
      </c>
      <c r="D114" s="392"/>
      <c r="E114" s="368"/>
      <c r="F114" s="381"/>
      <c r="G114" s="381"/>
      <c r="H114" s="381"/>
      <c r="I114" s="386" t="s">
        <v>410</v>
      </c>
      <c r="J114" s="380"/>
      <c r="K114" s="381"/>
      <c r="L114" s="396"/>
      <c r="M114" s="396"/>
      <c r="N114" s="396"/>
      <c r="O114" s="397" t="s">
        <v>308</v>
      </c>
      <c r="P114" s="410"/>
      <c r="Q114" s="398"/>
      <c r="R114" s="399"/>
      <c r="S114" s="398"/>
      <c r="T114" s="398"/>
      <c r="U114" s="407"/>
      <c r="V114" s="408"/>
      <c r="W114" s="408"/>
      <c r="X114" s="408"/>
      <c r="Y114" s="407"/>
      <c r="Z114" s="409"/>
      <c r="AA114" s="409"/>
    </row>
    <row r="115" spans="1:27" s="133" customFormat="1" x14ac:dyDescent="0.3">
      <c r="A115" s="22" t="str">
        <f t="shared" si="4"/>
        <v>blank</v>
      </c>
      <c r="B115" s="367">
        <v>2</v>
      </c>
      <c r="C115" s="401" t="s">
        <v>411</v>
      </c>
      <c r="D115" s="393"/>
      <c r="E115" s="401"/>
      <c r="F115" s="394"/>
      <c r="G115" s="394"/>
      <c r="H115" s="394"/>
      <c r="I115" s="384" t="s">
        <v>102</v>
      </c>
      <c r="J115" s="382"/>
      <c r="K115" s="382"/>
      <c r="L115" s="382"/>
      <c r="M115" s="382"/>
      <c r="N115" s="382"/>
      <c r="O115" s="382"/>
      <c r="P115" s="379"/>
      <c r="Q115" s="382"/>
      <c r="R115" s="382"/>
      <c r="S115" s="382"/>
      <c r="T115" s="382"/>
      <c r="U115" s="406"/>
      <c r="V115" s="406"/>
      <c r="W115" s="406"/>
      <c r="X115" s="406"/>
      <c r="Y115" s="406"/>
      <c r="Z115" s="406"/>
      <c r="AA115" s="406"/>
    </row>
    <row r="116" spans="1:27" s="133" customFormat="1" x14ac:dyDescent="0.3">
      <c r="A116" s="22" t="str">
        <f t="shared" si="4"/>
        <v>blank</v>
      </c>
      <c r="B116" s="367">
        <v>2</v>
      </c>
      <c r="C116" s="401" t="s">
        <v>412</v>
      </c>
      <c r="D116" s="393"/>
      <c r="E116" s="401"/>
      <c r="F116" s="394"/>
      <c r="G116" s="394"/>
      <c r="H116" s="394"/>
      <c r="I116" s="384" t="s">
        <v>413</v>
      </c>
      <c r="J116" s="382"/>
      <c r="K116" s="382"/>
      <c r="L116" s="382"/>
      <c r="M116" s="382"/>
      <c r="N116" s="382"/>
      <c r="O116" s="382"/>
      <c r="P116" s="379"/>
      <c r="Q116" s="382"/>
      <c r="R116" s="382"/>
      <c r="S116" s="382"/>
      <c r="T116" s="382"/>
      <c r="U116" s="406"/>
      <c r="V116" s="406"/>
      <c r="W116" s="406"/>
      <c r="X116" s="406"/>
      <c r="Y116" s="406"/>
      <c r="Z116" s="406"/>
      <c r="AA116" s="406"/>
    </row>
    <row r="117" spans="1:27" s="133" customFormat="1" x14ac:dyDescent="0.3">
      <c r="A117" s="22" t="str">
        <f t="shared" si="4"/>
        <v>blank</v>
      </c>
      <c r="B117" s="18">
        <v>2</v>
      </c>
      <c r="C117" s="147" t="s">
        <v>416</v>
      </c>
      <c r="D117" s="134"/>
      <c r="E117" s="147"/>
      <c r="F117" s="135"/>
      <c r="G117" s="135"/>
      <c r="H117" s="135"/>
      <c r="I117" s="125" t="s">
        <v>106</v>
      </c>
      <c r="J117" s="37"/>
      <c r="K117" s="37"/>
      <c r="L117" s="37"/>
      <c r="M117" s="37"/>
      <c r="N117" s="37"/>
      <c r="O117" s="37"/>
      <c r="P117" s="34"/>
      <c r="Q117" s="37"/>
      <c r="R117" s="37"/>
      <c r="S117" s="37"/>
      <c r="T117" s="37"/>
      <c r="U117" s="189"/>
      <c r="V117" s="189"/>
      <c r="W117" s="189"/>
      <c r="X117" s="189"/>
      <c r="Y117" s="189"/>
      <c r="Z117" s="189"/>
      <c r="AA117" s="189"/>
    </row>
    <row r="118" spans="1:27" s="133" customFormat="1" ht="27.6" x14ac:dyDescent="0.3">
      <c r="A118" s="22" t="str">
        <f t="shared" si="4"/>
        <v>blank</v>
      </c>
      <c r="B118" s="23"/>
      <c r="C118" s="22" t="s">
        <v>105</v>
      </c>
      <c r="D118" s="392"/>
      <c r="E118" s="22" t="s">
        <v>313</v>
      </c>
      <c r="F118" s="381"/>
      <c r="G118" s="381"/>
      <c r="H118" s="381"/>
      <c r="I118" s="386" t="s">
        <v>417</v>
      </c>
      <c r="J118" s="380"/>
      <c r="K118" s="395"/>
      <c r="L118" s="396"/>
      <c r="M118" s="396"/>
      <c r="N118" s="396"/>
      <c r="O118" s="397" t="s">
        <v>329</v>
      </c>
      <c r="P118" s="410" t="s">
        <v>418</v>
      </c>
      <c r="Q118" s="398"/>
      <c r="R118" s="399"/>
      <c r="S118" s="398"/>
      <c r="T118" s="398"/>
      <c r="U118" s="407"/>
      <c r="V118" s="408"/>
      <c r="W118" s="408"/>
      <c r="X118" s="408"/>
      <c r="Y118" s="407"/>
      <c r="Z118" s="409"/>
      <c r="AA118" s="409"/>
    </row>
    <row r="119" spans="1:27" s="133" customFormat="1" x14ac:dyDescent="0.3">
      <c r="A119" s="22" t="str">
        <f t="shared" si="4"/>
        <v>blank</v>
      </c>
      <c r="B119" s="18">
        <v>2</v>
      </c>
      <c r="C119" s="147" t="s">
        <v>419</v>
      </c>
      <c r="D119" s="134"/>
      <c r="E119" s="147"/>
      <c r="F119" s="135"/>
      <c r="G119" s="135"/>
      <c r="H119" s="135"/>
      <c r="I119" s="125" t="s">
        <v>108</v>
      </c>
      <c r="J119" s="37"/>
      <c r="K119" s="37"/>
      <c r="L119" s="37"/>
      <c r="M119" s="37"/>
      <c r="N119" s="37"/>
      <c r="O119" s="37"/>
      <c r="P119" s="34"/>
      <c r="Q119" s="37"/>
      <c r="R119" s="37"/>
      <c r="S119" s="37"/>
      <c r="T119" s="37"/>
      <c r="U119" s="189"/>
      <c r="V119" s="189"/>
      <c r="W119" s="189"/>
      <c r="X119" s="189"/>
      <c r="Y119" s="189"/>
      <c r="Z119" s="189"/>
      <c r="AA119" s="189"/>
    </row>
    <row r="120" spans="1:27" s="133" customFormat="1" x14ac:dyDescent="0.3">
      <c r="A120" s="22" t="str">
        <f t="shared" si="4"/>
        <v>blank</v>
      </c>
      <c r="B120" s="367">
        <v>2</v>
      </c>
      <c r="C120" s="401" t="s">
        <v>420</v>
      </c>
      <c r="D120" s="393"/>
      <c r="E120" s="401"/>
      <c r="F120" s="394"/>
      <c r="G120" s="394"/>
      <c r="H120" s="394"/>
      <c r="I120" s="384" t="s">
        <v>110</v>
      </c>
      <c r="J120" s="382"/>
      <c r="K120" s="382"/>
      <c r="L120" s="382"/>
      <c r="M120" s="382"/>
      <c r="N120" s="382"/>
      <c r="O120" s="382"/>
      <c r="P120" s="379"/>
      <c r="Q120" s="382"/>
      <c r="R120" s="382"/>
      <c r="S120" s="382"/>
      <c r="T120" s="382"/>
      <c r="U120" s="406"/>
      <c r="V120" s="406"/>
      <c r="W120" s="406"/>
      <c r="X120" s="406"/>
      <c r="Y120" s="406"/>
      <c r="Z120" s="406"/>
      <c r="AA120" s="406"/>
    </row>
    <row r="121" spans="1:27" s="133" customFormat="1" x14ac:dyDescent="0.3">
      <c r="A121" s="22" t="str">
        <f t="shared" si="4"/>
        <v>blank</v>
      </c>
      <c r="B121" s="368">
        <v>1</v>
      </c>
      <c r="C121" s="368" t="s">
        <v>424</v>
      </c>
      <c r="D121" s="392"/>
      <c r="E121" s="368"/>
      <c r="F121" s="381"/>
      <c r="G121" s="381"/>
      <c r="H121" s="381"/>
      <c r="I121" s="389" t="s">
        <v>425</v>
      </c>
      <c r="J121" s="380"/>
      <c r="K121" s="381"/>
      <c r="L121" s="396"/>
      <c r="M121" s="396"/>
      <c r="N121" s="396"/>
      <c r="O121" s="397" t="s">
        <v>308</v>
      </c>
      <c r="P121" s="410"/>
      <c r="Q121" s="398"/>
      <c r="R121" s="399"/>
      <c r="S121" s="398"/>
      <c r="T121" s="398"/>
      <c r="U121" s="407"/>
      <c r="V121" s="408"/>
      <c r="W121" s="408"/>
      <c r="X121" s="408"/>
      <c r="Y121" s="407"/>
      <c r="Z121" s="409"/>
      <c r="AA121" s="409"/>
    </row>
    <row r="122" spans="1:27" s="133" customFormat="1" x14ac:dyDescent="0.3">
      <c r="A122" s="22" t="str">
        <f t="shared" si="4"/>
        <v>blank</v>
      </c>
      <c r="B122" s="367">
        <v>2</v>
      </c>
      <c r="C122" s="401" t="s">
        <v>426</v>
      </c>
      <c r="D122" s="393"/>
      <c r="E122" s="401"/>
      <c r="F122" s="394"/>
      <c r="G122" s="394"/>
      <c r="H122" s="394"/>
      <c r="I122" s="384" t="s">
        <v>112</v>
      </c>
      <c r="J122" s="382"/>
      <c r="K122" s="382"/>
      <c r="L122" s="382"/>
      <c r="M122" s="382"/>
      <c r="N122" s="382"/>
      <c r="O122" s="382"/>
      <c r="P122" s="379"/>
      <c r="Q122" s="382"/>
      <c r="R122" s="382"/>
      <c r="S122" s="382"/>
      <c r="T122" s="382"/>
      <c r="U122" s="406"/>
      <c r="V122" s="406"/>
      <c r="W122" s="406"/>
      <c r="X122" s="406"/>
      <c r="Y122" s="406"/>
      <c r="Z122" s="406"/>
      <c r="AA122" s="406"/>
    </row>
    <row r="123" spans="1:27" s="133" customFormat="1" x14ac:dyDescent="0.3">
      <c r="A123" s="22" t="str">
        <f t="shared" si="4"/>
        <v>blank</v>
      </c>
      <c r="B123" s="18">
        <v>2</v>
      </c>
      <c r="C123" s="147" t="s">
        <v>428</v>
      </c>
      <c r="D123" s="134"/>
      <c r="E123" s="147"/>
      <c r="F123" s="135"/>
      <c r="G123" s="135"/>
      <c r="H123" s="135"/>
      <c r="I123" s="125" t="s">
        <v>114</v>
      </c>
      <c r="J123" s="37"/>
      <c r="K123" s="37"/>
      <c r="L123" s="37"/>
      <c r="M123" s="37"/>
      <c r="N123" s="37"/>
      <c r="O123" s="37"/>
      <c r="P123" s="34"/>
      <c r="Q123" s="37"/>
      <c r="R123" s="37"/>
      <c r="S123" s="37"/>
      <c r="T123" s="37"/>
      <c r="U123" s="189"/>
      <c r="V123" s="189"/>
      <c r="W123" s="189"/>
      <c r="X123" s="189"/>
      <c r="Y123" s="189"/>
      <c r="Z123" s="189"/>
      <c r="AA123" s="189"/>
    </row>
    <row r="124" spans="1:27" s="133" customFormat="1" ht="27.6" x14ac:dyDescent="0.3">
      <c r="A124" s="22" t="str">
        <f t="shared" si="4"/>
        <v>blank</v>
      </c>
      <c r="B124" s="23"/>
      <c r="C124" s="22" t="s">
        <v>113</v>
      </c>
      <c r="D124" s="392"/>
      <c r="E124" s="22" t="s">
        <v>313</v>
      </c>
      <c r="F124" s="381"/>
      <c r="G124" s="381"/>
      <c r="H124" s="381"/>
      <c r="I124" s="386" t="s">
        <v>429</v>
      </c>
      <c r="J124" s="380"/>
      <c r="K124" s="381"/>
      <c r="L124" s="396"/>
      <c r="M124" s="396"/>
      <c r="N124" s="396"/>
      <c r="O124" s="397" t="s">
        <v>329</v>
      </c>
      <c r="P124" s="410" t="s">
        <v>430</v>
      </c>
      <c r="Q124" s="398"/>
      <c r="R124" s="399"/>
      <c r="S124" s="398"/>
      <c r="T124" s="398"/>
      <c r="U124" s="407"/>
      <c r="V124" s="408"/>
      <c r="W124" s="408"/>
      <c r="X124" s="408"/>
      <c r="Y124" s="407"/>
      <c r="Z124" s="409"/>
      <c r="AA124" s="409"/>
    </row>
    <row r="125" spans="1:27" s="133" customFormat="1" x14ac:dyDescent="0.3">
      <c r="A125" s="22" t="str">
        <f t="shared" si="4"/>
        <v>blank</v>
      </c>
      <c r="B125" s="367">
        <v>2</v>
      </c>
      <c r="C125" s="401" t="s">
        <v>431</v>
      </c>
      <c r="D125" s="393"/>
      <c r="E125" s="401"/>
      <c r="F125" s="394"/>
      <c r="G125" s="394"/>
      <c r="H125" s="394"/>
      <c r="I125" s="384" t="s">
        <v>116</v>
      </c>
      <c r="J125" s="382"/>
      <c r="K125" s="382"/>
      <c r="L125" s="382"/>
      <c r="M125" s="382"/>
      <c r="N125" s="382"/>
      <c r="O125" s="382"/>
      <c r="P125" s="379"/>
      <c r="Q125" s="382"/>
      <c r="R125" s="382"/>
      <c r="S125" s="382"/>
      <c r="T125" s="382"/>
      <c r="U125" s="406"/>
      <c r="V125" s="406"/>
      <c r="W125" s="406"/>
      <c r="X125" s="406"/>
      <c r="Y125" s="406"/>
      <c r="Z125" s="406"/>
      <c r="AA125" s="406"/>
    </row>
    <row r="126" spans="1:27" s="133" customFormat="1" ht="27.6" x14ac:dyDescent="0.3">
      <c r="A126" s="22" t="str">
        <f t="shared" si="4"/>
        <v>blank</v>
      </c>
      <c r="B126" s="369"/>
      <c r="C126" s="22" t="s">
        <v>115</v>
      </c>
      <c r="D126" s="392"/>
      <c r="E126" s="22" t="s">
        <v>313</v>
      </c>
      <c r="F126" s="381"/>
      <c r="G126" s="381"/>
      <c r="H126" s="381"/>
      <c r="I126" s="386" t="s">
        <v>429</v>
      </c>
      <c r="J126" s="380"/>
      <c r="K126" s="381"/>
      <c r="L126" s="396"/>
      <c r="M126" s="396"/>
      <c r="N126" s="396"/>
      <c r="O126" s="397" t="s">
        <v>308</v>
      </c>
      <c r="P126" s="410" t="s">
        <v>432</v>
      </c>
      <c r="Q126" s="398"/>
      <c r="R126" s="399"/>
      <c r="S126" s="398"/>
      <c r="T126" s="398"/>
      <c r="U126" s="407"/>
      <c r="V126" s="408"/>
      <c r="W126" s="408"/>
      <c r="X126" s="408"/>
      <c r="Y126" s="407"/>
      <c r="Z126" s="409"/>
      <c r="AA126" s="409"/>
    </row>
    <row r="127" spans="1:27" s="133" customFormat="1" x14ac:dyDescent="0.3">
      <c r="A127" s="22" t="str">
        <f t="shared" si="4"/>
        <v>blank</v>
      </c>
      <c r="B127" s="367">
        <v>2</v>
      </c>
      <c r="C127" s="401" t="s">
        <v>433</v>
      </c>
      <c r="D127" s="393"/>
      <c r="E127" s="401"/>
      <c r="F127" s="394"/>
      <c r="G127" s="394"/>
      <c r="H127" s="394"/>
      <c r="I127" s="384" t="s">
        <v>118</v>
      </c>
      <c r="J127" s="382"/>
      <c r="K127" s="382"/>
      <c r="L127" s="382"/>
      <c r="M127" s="382"/>
      <c r="N127" s="382"/>
      <c r="O127" s="382"/>
      <c r="P127" s="379"/>
      <c r="Q127" s="382"/>
      <c r="R127" s="382"/>
      <c r="S127" s="382"/>
      <c r="T127" s="382"/>
      <c r="U127" s="406"/>
      <c r="V127" s="406"/>
      <c r="W127" s="406"/>
      <c r="X127" s="406"/>
      <c r="Y127" s="406"/>
      <c r="Z127" s="406"/>
      <c r="AA127" s="406"/>
    </row>
    <row r="128" spans="1:27" s="133" customFormat="1" x14ac:dyDescent="0.3">
      <c r="A128" s="22" t="str">
        <f t="shared" si="4"/>
        <v>blank</v>
      </c>
      <c r="B128" s="22">
        <v>1</v>
      </c>
      <c r="C128" s="22" t="s">
        <v>434</v>
      </c>
      <c r="D128" s="392"/>
      <c r="E128" s="22"/>
      <c r="F128" s="381"/>
      <c r="G128" s="381"/>
      <c r="H128" s="381"/>
      <c r="I128" s="386" t="s">
        <v>435</v>
      </c>
      <c r="J128" s="380"/>
      <c r="K128" s="381"/>
      <c r="L128" s="396"/>
      <c r="M128" s="396"/>
      <c r="N128" s="396"/>
      <c r="O128" s="397" t="s">
        <v>308</v>
      </c>
      <c r="P128" s="410"/>
      <c r="Q128" s="398"/>
      <c r="R128" s="399"/>
      <c r="S128" s="398"/>
      <c r="T128" s="398"/>
      <c r="U128" s="407"/>
      <c r="V128" s="408"/>
      <c r="W128" s="408"/>
      <c r="X128" s="408"/>
      <c r="Y128" s="407"/>
      <c r="Z128" s="409"/>
      <c r="AA128" s="409"/>
    </row>
    <row r="129" spans="1:27" s="133" customFormat="1" x14ac:dyDescent="0.3">
      <c r="A129" s="22" t="str">
        <f t="shared" si="4"/>
        <v>blank</v>
      </c>
      <c r="B129" s="367">
        <v>2</v>
      </c>
      <c r="C129" s="401" t="s">
        <v>436</v>
      </c>
      <c r="D129" s="393"/>
      <c r="E129" s="401"/>
      <c r="F129" s="394"/>
      <c r="G129" s="394"/>
      <c r="H129" s="394"/>
      <c r="I129" s="384" t="s">
        <v>120</v>
      </c>
      <c r="J129" s="382"/>
      <c r="K129" s="382"/>
      <c r="L129" s="382"/>
      <c r="M129" s="382"/>
      <c r="N129" s="382"/>
      <c r="O129" s="382"/>
      <c r="P129" s="379"/>
      <c r="Q129" s="382"/>
      <c r="R129" s="382"/>
      <c r="S129" s="382"/>
      <c r="T129" s="382"/>
      <c r="U129" s="406"/>
      <c r="V129" s="406"/>
      <c r="W129" s="406"/>
      <c r="X129" s="406"/>
      <c r="Y129" s="406"/>
      <c r="Z129" s="406"/>
      <c r="AA129" s="406"/>
    </row>
    <row r="130" spans="1:27" s="133" customFormat="1" x14ac:dyDescent="0.3">
      <c r="A130" s="22" t="str">
        <f t="shared" si="4"/>
        <v>blank</v>
      </c>
      <c r="B130" s="367">
        <v>2</v>
      </c>
      <c r="C130" s="401" t="s">
        <v>437</v>
      </c>
      <c r="D130" s="393"/>
      <c r="E130" s="401"/>
      <c r="F130" s="394"/>
      <c r="G130" s="394"/>
      <c r="H130" s="394"/>
      <c r="I130" s="384" t="s">
        <v>122</v>
      </c>
      <c r="J130" s="382"/>
      <c r="K130" s="382"/>
      <c r="L130" s="382"/>
      <c r="M130" s="382"/>
      <c r="N130" s="382"/>
      <c r="O130" s="382"/>
      <c r="P130" s="379"/>
      <c r="Q130" s="382"/>
      <c r="R130" s="382"/>
      <c r="S130" s="382"/>
      <c r="T130" s="382"/>
      <c r="U130" s="406"/>
      <c r="V130" s="406"/>
      <c r="W130" s="406"/>
      <c r="X130" s="406"/>
      <c r="Y130" s="406"/>
      <c r="Z130" s="406"/>
      <c r="AA130" s="406"/>
    </row>
    <row r="131" spans="1:27" s="133" customFormat="1" ht="27.6" x14ac:dyDescent="0.3">
      <c r="A131" s="22" t="str">
        <f t="shared" si="4"/>
        <v>blank</v>
      </c>
      <c r="B131" s="369"/>
      <c r="C131" s="22" t="s">
        <v>121</v>
      </c>
      <c r="D131" s="392"/>
      <c r="E131" s="22" t="s">
        <v>313</v>
      </c>
      <c r="F131" s="381"/>
      <c r="G131" s="381"/>
      <c r="H131" s="381"/>
      <c r="I131" s="386" t="s">
        <v>438</v>
      </c>
      <c r="J131" s="380"/>
      <c r="K131" s="381"/>
      <c r="L131" s="396"/>
      <c r="M131" s="396"/>
      <c r="N131" s="396"/>
      <c r="O131" s="397" t="s">
        <v>308</v>
      </c>
      <c r="P131" s="410" t="s">
        <v>439</v>
      </c>
      <c r="Q131" s="398"/>
      <c r="R131" s="399"/>
      <c r="S131" s="398"/>
      <c r="T131" s="398"/>
      <c r="U131" s="407"/>
      <c r="V131" s="408"/>
      <c r="W131" s="408"/>
      <c r="X131" s="408"/>
      <c r="Y131" s="407"/>
      <c r="Z131" s="409"/>
      <c r="AA131" s="409"/>
    </row>
    <row r="132" spans="1:27" s="133" customFormat="1" x14ac:dyDescent="0.3">
      <c r="A132" s="22" t="str">
        <f t="shared" si="4"/>
        <v>blank</v>
      </c>
      <c r="B132" s="22">
        <v>1</v>
      </c>
      <c r="C132" s="22" t="s">
        <v>440</v>
      </c>
      <c r="D132" s="392"/>
      <c r="E132" s="22"/>
      <c r="F132" s="381"/>
      <c r="G132" s="381"/>
      <c r="H132" s="381"/>
      <c r="I132" s="389" t="s">
        <v>441</v>
      </c>
      <c r="J132" s="380"/>
      <c r="K132" s="381"/>
      <c r="L132" s="396"/>
      <c r="M132" s="396"/>
      <c r="N132" s="396"/>
      <c r="O132" s="397" t="s">
        <v>308</v>
      </c>
      <c r="P132" s="410"/>
      <c r="Q132" s="398"/>
      <c r="R132" s="399"/>
      <c r="S132" s="398"/>
      <c r="T132" s="398"/>
      <c r="U132" s="407"/>
      <c r="V132" s="408"/>
      <c r="W132" s="408"/>
      <c r="X132" s="408"/>
      <c r="Y132" s="407"/>
      <c r="Z132" s="409"/>
      <c r="AA132" s="409"/>
    </row>
    <row r="133" spans="1:27" s="133" customFormat="1" x14ac:dyDescent="0.3">
      <c r="A133" s="22" t="str">
        <f t="shared" ref="A133:A142" si="5">IF(AND($B133&lt;&gt;"",$D$3="1",NOT(ISBLANK($D133))),"header",IF(AND($B133&lt;&gt;"",$D$3&lt;&gt;"1",NOT(ISBLANK($D133))),"blank",IF(AND($B133&lt;&gt;"",$C$3="01",NOT(ISBLANK($C133))),"header",IF(AND($B133&lt;&gt;"",$C$3&lt;&gt;"01",NOT(ISBLANK($C133))),"blank",IF(AND($B133&lt;&gt;"",$C$3&lt;&gt;"01",NOT(ISBLANK($C133))),"blank",IF(AND($D$3="1",ISBLANK($D133),ISBLANK($B133)),"blank",""))))))</f>
        <v>blank</v>
      </c>
      <c r="B133" s="367">
        <v>2</v>
      </c>
      <c r="C133" s="401" t="s">
        <v>442</v>
      </c>
      <c r="D133" s="393"/>
      <c r="E133" s="401"/>
      <c r="F133" s="394"/>
      <c r="G133" s="394"/>
      <c r="H133" s="394"/>
      <c r="I133" s="384" t="s">
        <v>124</v>
      </c>
      <c r="J133" s="382"/>
      <c r="K133" s="382"/>
      <c r="L133" s="382"/>
      <c r="M133" s="382"/>
      <c r="N133" s="382"/>
      <c r="O133" s="382"/>
      <c r="P133" s="379"/>
      <c r="Q133" s="382"/>
      <c r="R133" s="382"/>
      <c r="S133" s="382"/>
      <c r="T133" s="382"/>
      <c r="U133" s="406"/>
      <c r="V133" s="406"/>
      <c r="W133" s="406"/>
      <c r="X133" s="406"/>
      <c r="Y133" s="406"/>
      <c r="Z133" s="406"/>
      <c r="AA133" s="406"/>
    </row>
    <row r="134" spans="1:27" s="133" customFormat="1" x14ac:dyDescent="0.3">
      <c r="A134" s="22" t="str">
        <f t="shared" si="5"/>
        <v>blank</v>
      </c>
      <c r="B134" s="367">
        <v>2</v>
      </c>
      <c r="C134" s="401" t="s">
        <v>445</v>
      </c>
      <c r="D134" s="393"/>
      <c r="E134" s="401"/>
      <c r="F134" s="394"/>
      <c r="G134" s="394"/>
      <c r="H134" s="394"/>
      <c r="I134" s="384" t="s">
        <v>126</v>
      </c>
      <c r="J134" s="382"/>
      <c r="K134" s="382"/>
      <c r="L134" s="382"/>
      <c r="M134" s="382"/>
      <c r="N134" s="382"/>
      <c r="O134" s="382"/>
      <c r="P134" s="379"/>
      <c r="Q134" s="382"/>
      <c r="R134" s="382"/>
      <c r="S134" s="382"/>
      <c r="T134" s="382"/>
      <c r="U134" s="406"/>
      <c r="V134" s="406"/>
      <c r="W134" s="406"/>
      <c r="X134" s="406"/>
      <c r="Y134" s="406"/>
      <c r="Z134" s="406"/>
      <c r="AA134" s="406"/>
    </row>
    <row r="135" spans="1:27" s="133" customFormat="1" ht="27.6" x14ac:dyDescent="0.3">
      <c r="A135" s="22" t="str">
        <f t="shared" si="5"/>
        <v>blank</v>
      </c>
      <c r="B135" s="369"/>
      <c r="C135" s="22" t="s">
        <v>125</v>
      </c>
      <c r="D135" s="392"/>
      <c r="E135" s="22" t="s">
        <v>313</v>
      </c>
      <c r="F135" s="381"/>
      <c r="G135" s="381"/>
      <c r="H135" s="381"/>
      <c r="I135" s="386" t="s">
        <v>446</v>
      </c>
      <c r="J135" s="380"/>
      <c r="K135" s="381"/>
      <c r="L135" s="396"/>
      <c r="M135" s="396"/>
      <c r="N135" s="396"/>
      <c r="O135" s="397" t="s">
        <v>308</v>
      </c>
      <c r="P135" s="410" t="s">
        <v>447</v>
      </c>
      <c r="Q135" s="398"/>
      <c r="R135" s="399"/>
      <c r="S135" s="398"/>
      <c r="T135" s="398"/>
      <c r="U135" s="407"/>
      <c r="V135" s="408"/>
      <c r="W135" s="408"/>
      <c r="X135" s="408"/>
      <c r="Y135" s="407"/>
      <c r="Z135" s="409"/>
      <c r="AA135" s="409"/>
    </row>
    <row r="136" spans="1:27" s="133" customFormat="1" x14ac:dyDescent="0.3">
      <c r="A136" s="22" t="str">
        <f t="shared" si="5"/>
        <v>blank</v>
      </c>
      <c r="B136" s="22">
        <v>1</v>
      </c>
      <c r="C136" s="22" t="s">
        <v>448</v>
      </c>
      <c r="D136" s="392"/>
      <c r="E136" s="22"/>
      <c r="F136" s="381"/>
      <c r="G136" s="381"/>
      <c r="H136" s="381"/>
      <c r="I136" s="389" t="s">
        <v>449</v>
      </c>
      <c r="J136" s="380"/>
      <c r="K136" s="381"/>
      <c r="L136" s="396"/>
      <c r="M136" s="396"/>
      <c r="N136" s="396"/>
      <c r="O136" s="397" t="s">
        <v>308</v>
      </c>
      <c r="P136" s="410"/>
      <c r="Q136" s="398"/>
      <c r="R136" s="399"/>
      <c r="S136" s="398"/>
      <c r="T136" s="398"/>
      <c r="U136" s="407"/>
      <c r="V136" s="408"/>
      <c r="W136" s="408"/>
      <c r="X136" s="408"/>
      <c r="Y136" s="407"/>
      <c r="Z136" s="409"/>
      <c r="AA136" s="409"/>
    </row>
    <row r="137" spans="1:27" s="133" customFormat="1" x14ac:dyDescent="0.3">
      <c r="A137" s="22" t="str">
        <f t="shared" si="5"/>
        <v>blank</v>
      </c>
      <c r="B137" s="367">
        <v>2</v>
      </c>
      <c r="C137" s="401" t="s">
        <v>450</v>
      </c>
      <c r="D137" s="393"/>
      <c r="E137" s="401"/>
      <c r="F137" s="394"/>
      <c r="G137" s="394"/>
      <c r="H137" s="394"/>
      <c r="I137" s="384" t="s">
        <v>451</v>
      </c>
      <c r="J137" s="382"/>
      <c r="K137" s="382"/>
      <c r="L137" s="382"/>
      <c r="M137" s="382"/>
      <c r="N137" s="382"/>
      <c r="O137" s="382"/>
      <c r="P137" s="379"/>
      <c r="Q137" s="382"/>
      <c r="R137" s="382"/>
      <c r="S137" s="382"/>
      <c r="T137" s="382"/>
      <c r="U137" s="406"/>
      <c r="V137" s="406"/>
      <c r="W137" s="406"/>
      <c r="X137" s="406"/>
      <c r="Y137" s="406"/>
      <c r="Z137" s="406"/>
      <c r="AA137" s="406"/>
    </row>
    <row r="138" spans="1:27" s="133" customFormat="1" x14ac:dyDescent="0.3">
      <c r="A138" s="22" t="str">
        <f t="shared" si="5"/>
        <v>blank</v>
      </c>
      <c r="B138" s="369">
        <v>1</v>
      </c>
      <c r="C138" s="22" t="s">
        <v>453</v>
      </c>
      <c r="D138" s="392"/>
      <c r="E138" s="22"/>
      <c r="F138" s="381"/>
      <c r="G138" s="381"/>
      <c r="H138" s="381"/>
      <c r="I138" s="386" t="s">
        <v>454</v>
      </c>
      <c r="J138" s="380"/>
      <c r="K138" s="381"/>
      <c r="L138" s="396"/>
      <c r="M138" s="396"/>
      <c r="N138" s="396"/>
      <c r="O138" s="397" t="s">
        <v>308</v>
      </c>
      <c r="P138" s="410"/>
      <c r="Q138" s="398"/>
      <c r="R138" s="399"/>
      <c r="S138" s="398"/>
      <c r="T138" s="398"/>
      <c r="U138" s="407"/>
      <c r="V138" s="408"/>
      <c r="W138" s="408"/>
      <c r="X138" s="408"/>
      <c r="Y138" s="407"/>
      <c r="Z138" s="409"/>
      <c r="AA138" s="409"/>
    </row>
    <row r="139" spans="1:27" s="133" customFormat="1" x14ac:dyDescent="0.3">
      <c r="A139" s="22" t="str">
        <f t="shared" si="5"/>
        <v>blank</v>
      </c>
      <c r="B139" s="367">
        <v>2</v>
      </c>
      <c r="C139" s="401" t="s">
        <v>455</v>
      </c>
      <c r="D139" s="393"/>
      <c r="E139" s="401"/>
      <c r="F139" s="394"/>
      <c r="G139" s="394"/>
      <c r="H139" s="394"/>
      <c r="I139" s="384" t="s">
        <v>130</v>
      </c>
      <c r="J139" s="382"/>
      <c r="K139" s="382"/>
      <c r="L139" s="382"/>
      <c r="M139" s="382"/>
      <c r="N139" s="382"/>
      <c r="O139" s="382"/>
      <c r="P139" s="379"/>
      <c r="Q139" s="382"/>
      <c r="R139" s="382"/>
      <c r="S139" s="382"/>
      <c r="T139" s="382"/>
      <c r="U139" s="406"/>
      <c r="V139" s="406"/>
      <c r="W139" s="406"/>
      <c r="X139" s="406"/>
      <c r="Y139" s="406"/>
      <c r="Z139" s="406"/>
      <c r="AA139" s="406"/>
    </row>
    <row r="140" spans="1:27" s="133" customFormat="1" x14ac:dyDescent="0.3">
      <c r="A140" s="22" t="str">
        <f t="shared" si="5"/>
        <v>blank</v>
      </c>
      <c r="B140" s="367">
        <v>2</v>
      </c>
      <c r="C140" s="401" t="s">
        <v>457</v>
      </c>
      <c r="D140" s="393"/>
      <c r="E140" s="401"/>
      <c r="F140" s="394"/>
      <c r="G140" s="394"/>
      <c r="H140" s="394"/>
      <c r="I140" s="384" t="s">
        <v>132</v>
      </c>
      <c r="J140" s="382"/>
      <c r="K140" s="382"/>
      <c r="L140" s="382"/>
      <c r="M140" s="382"/>
      <c r="N140" s="382"/>
      <c r="O140" s="382"/>
      <c r="P140" s="379"/>
      <c r="Q140" s="382"/>
      <c r="R140" s="382"/>
      <c r="S140" s="382"/>
      <c r="T140" s="382"/>
      <c r="U140" s="406"/>
      <c r="V140" s="406"/>
      <c r="W140" s="406"/>
      <c r="X140" s="406"/>
      <c r="Y140" s="406"/>
      <c r="Z140" s="406"/>
      <c r="AA140" s="406"/>
    </row>
    <row r="141" spans="1:27" s="133" customFormat="1" x14ac:dyDescent="0.3">
      <c r="A141" s="22" t="str">
        <f t="shared" si="5"/>
        <v>blank</v>
      </c>
      <c r="B141" s="367">
        <v>2</v>
      </c>
      <c r="C141" s="401" t="s">
        <v>458</v>
      </c>
      <c r="D141" s="393"/>
      <c r="E141" s="401"/>
      <c r="F141" s="394"/>
      <c r="G141" s="394"/>
      <c r="H141" s="394"/>
      <c r="I141" s="384" t="s">
        <v>134</v>
      </c>
      <c r="J141" s="382"/>
      <c r="K141" s="382"/>
      <c r="L141" s="382"/>
      <c r="M141" s="382"/>
      <c r="N141" s="382"/>
      <c r="O141" s="382"/>
      <c r="P141" s="379"/>
      <c r="Q141" s="382"/>
      <c r="R141" s="382"/>
      <c r="S141" s="382"/>
      <c r="T141" s="382"/>
      <c r="U141" s="406"/>
      <c r="V141" s="406"/>
      <c r="W141" s="406"/>
      <c r="X141" s="406"/>
      <c r="Y141" s="406"/>
      <c r="Z141" s="406"/>
      <c r="AA141" s="406"/>
    </row>
    <row r="142" spans="1:27" s="133" customFormat="1" x14ac:dyDescent="0.3">
      <c r="A142" s="22" t="str">
        <f t="shared" si="5"/>
        <v>blank</v>
      </c>
      <c r="B142" s="367">
        <v>2</v>
      </c>
      <c r="C142" s="401" t="s">
        <v>461</v>
      </c>
      <c r="D142" s="393"/>
      <c r="E142" s="401"/>
      <c r="F142" s="394"/>
      <c r="G142" s="394"/>
      <c r="H142" s="394"/>
      <c r="I142" s="384" t="s">
        <v>136</v>
      </c>
      <c r="J142" s="382"/>
      <c r="K142" s="382"/>
      <c r="L142" s="382"/>
      <c r="M142" s="382"/>
      <c r="N142" s="382"/>
      <c r="O142" s="382"/>
      <c r="P142" s="379"/>
      <c r="Q142" s="382"/>
      <c r="R142" s="382"/>
      <c r="S142" s="382"/>
      <c r="T142" s="382"/>
      <c r="U142" s="406"/>
      <c r="V142" s="406"/>
      <c r="W142" s="406"/>
      <c r="X142" s="406"/>
      <c r="Y142" s="406"/>
      <c r="Z142" s="406"/>
      <c r="AA142" s="406"/>
    </row>
    <row r="143" spans="1:27" s="132" customFormat="1" x14ac:dyDescent="0.3">
      <c r="A143" s="23"/>
      <c r="B143" s="23"/>
      <c r="C143" s="22"/>
      <c r="D143" s="131"/>
      <c r="E143" s="131"/>
      <c r="F143" s="131"/>
      <c r="G143" s="131"/>
      <c r="H143" s="131"/>
      <c r="I143" s="141"/>
      <c r="J143" s="141"/>
      <c r="K143" s="141"/>
      <c r="L143" s="142"/>
      <c r="M143" s="142"/>
      <c r="N143" s="142"/>
      <c r="O143" s="143"/>
      <c r="P143" s="143"/>
      <c r="Q143" s="144"/>
      <c r="R143" s="145"/>
      <c r="S143" s="144"/>
      <c r="T143" s="144"/>
      <c r="U143" s="193"/>
      <c r="V143" s="191"/>
      <c r="W143" s="191"/>
      <c r="X143" s="191"/>
      <c r="Y143" s="193"/>
      <c r="Z143" s="194"/>
      <c r="AA143" s="194"/>
    </row>
    <row r="144" spans="1:27" s="132" customFormat="1" x14ac:dyDescent="0.3">
      <c r="A144" s="23"/>
      <c r="B144" s="23"/>
      <c r="C144" s="22"/>
      <c r="D144" s="131"/>
      <c r="E144" s="131"/>
      <c r="F144" s="131"/>
      <c r="G144" s="131"/>
      <c r="H144" s="131"/>
      <c r="I144" s="141"/>
      <c r="J144" s="141"/>
      <c r="K144" s="141"/>
      <c r="L144" s="142"/>
      <c r="M144" s="142"/>
      <c r="N144" s="142"/>
      <c r="O144" s="143"/>
      <c r="P144" s="143"/>
      <c r="Q144" s="144"/>
      <c r="R144" s="145"/>
      <c r="S144" s="144"/>
      <c r="T144" s="144"/>
      <c r="U144" s="193"/>
      <c r="V144" s="191"/>
      <c r="W144" s="191"/>
      <c r="X144" s="191"/>
      <c r="Y144" s="193"/>
      <c r="Z144" s="194"/>
      <c r="AA144" s="194"/>
    </row>
    <row r="145" spans="1:27" s="132" customFormat="1" x14ac:dyDescent="0.3">
      <c r="A145" s="23"/>
      <c r="B145" s="23"/>
      <c r="C145" s="22"/>
      <c r="D145" s="131"/>
      <c r="E145" s="131"/>
      <c r="F145" s="131"/>
      <c r="G145" s="131"/>
      <c r="H145" s="131"/>
      <c r="I145" s="141"/>
      <c r="J145" s="141"/>
      <c r="K145" s="141"/>
      <c r="L145" s="142"/>
      <c r="M145" s="142"/>
      <c r="N145" s="142"/>
      <c r="O145" s="143"/>
      <c r="P145" s="143"/>
      <c r="Q145" s="144"/>
      <c r="R145" s="145"/>
      <c r="S145" s="144"/>
      <c r="T145" s="144"/>
      <c r="U145" s="193"/>
      <c r="V145" s="191"/>
      <c r="W145" s="191"/>
      <c r="X145" s="191"/>
      <c r="Y145" s="193"/>
      <c r="Z145" s="194"/>
      <c r="AA145" s="194"/>
    </row>
    <row r="146" spans="1:27" s="132" customFormat="1" x14ac:dyDescent="0.3">
      <c r="A146" s="23"/>
      <c r="B146" s="23"/>
      <c r="C146" s="22"/>
      <c r="D146" s="131"/>
      <c r="E146" s="131"/>
      <c r="F146" s="131"/>
      <c r="G146" s="131"/>
      <c r="H146" s="131"/>
      <c r="I146" s="141"/>
      <c r="J146" s="141"/>
      <c r="K146" s="141"/>
      <c r="L146" s="142"/>
      <c r="M146" s="142"/>
      <c r="N146" s="142"/>
      <c r="O146" s="143"/>
      <c r="P146" s="143"/>
      <c r="Q146" s="144"/>
      <c r="R146" s="145"/>
      <c r="S146" s="144"/>
      <c r="T146" s="144"/>
      <c r="U146" s="193"/>
      <c r="V146" s="191"/>
      <c r="W146" s="191"/>
      <c r="X146" s="191"/>
      <c r="Y146" s="193"/>
      <c r="Z146" s="194"/>
      <c r="AA146" s="194"/>
    </row>
    <row r="147" spans="1:27" s="132" customFormat="1" x14ac:dyDescent="0.3">
      <c r="A147" s="23"/>
      <c r="B147" s="23"/>
      <c r="C147" s="22"/>
      <c r="D147" s="131"/>
      <c r="E147" s="131"/>
      <c r="F147" s="131"/>
      <c r="G147" s="131"/>
      <c r="H147" s="131"/>
      <c r="I147" s="141"/>
      <c r="J147" s="141"/>
      <c r="K147" s="141"/>
      <c r="L147" s="142"/>
      <c r="M147" s="142"/>
      <c r="N147" s="142"/>
      <c r="O147" s="143"/>
      <c r="P147" s="143"/>
      <c r="Q147" s="144"/>
      <c r="R147" s="145"/>
      <c r="S147" s="144"/>
      <c r="T147" s="144"/>
      <c r="U147" s="193"/>
      <c r="V147" s="191"/>
      <c r="W147" s="191"/>
      <c r="X147" s="191"/>
      <c r="Y147" s="193"/>
      <c r="Z147" s="194"/>
      <c r="AA147" s="194"/>
    </row>
    <row r="148" spans="1:27" s="132" customFormat="1" x14ac:dyDescent="0.3">
      <c r="A148" s="23"/>
      <c r="B148" s="23"/>
      <c r="C148" s="22"/>
      <c r="D148" s="131"/>
      <c r="E148" s="131"/>
      <c r="F148" s="131"/>
      <c r="G148" s="131"/>
      <c r="H148" s="131"/>
      <c r="I148" s="141"/>
      <c r="J148" s="141"/>
      <c r="K148" s="141"/>
      <c r="L148" s="142"/>
      <c r="M148" s="142"/>
      <c r="N148" s="142"/>
      <c r="O148" s="143"/>
      <c r="P148" s="143"/>
      <c r="Q148" s="144"/>
      <c r="R148" s="145"/>
      <c r="S148" s="144"/>
      <c r="T148" s="144"/>
      <c r="U148" s="193"/>
      <c r="V148" s="191"/>
      <c r="W148" s="191"/>
      <c r="X148" s="191"/>
      <c r="Y148" s="193"/>
      <c r="Z148" s="194"/>
      <c r="AA148" s="194"/>
    </row>
    <row r="149" spans="1:27" s="132" customFormat="1" x14ac:dyDescent="0.3">
      <c r="A149" s="23"/>
      <c r="B149" s="23"/>
      <c r="C149" s="22"/>
      <c r="D149" s="131"/>
      <c r="E149" s="131"/>
      <c r="F149" s="131"/>
      <c r="G149" s="131"/>
      <c r="H149" s="131"/>
      <c r="I149" s="141"/>
      <c r="J149" s="141"/>
      <c r="K149" s="141"/>
      <c r="L149" s="142"/>
      <c r="M149" s="142"/>
      <c r="N149" s="142"/>
      <c r="O149" s="143"/>
      <c r="P149" s="143"/>
      <c r="Q149" s="144"/>
      <c r="R149" s="145"/>
      <c r="S149" s="144"/>
      <c r="T149" s="144"/>
      <c r="U149" s="193"/>
      <c r="V149" s="191"/>
      <c r="W149" s="191"/>
      <c r="X149" s="191"/>
      <c r="Y149" s="193"/>
      <c r="Z149" s="194"/>
      <c r="AA149" s="194"/>
    </row>
    <row r="150" spans="1:27" s="132" customFormat="1" x14ac:dyDescent="0.3">
      <c r="A150" s="23"/>
      <c r="B150" s="23"/>
      <c r="C150" s="22"/>
      <c r="D150" s="131"/>
      <c r="E150" s="131"/>
      <c r="F150" s="131"/>
      <c r="G150" s="131"/>
      <c r="H150" s="131"/>
      <c r="I150" s="141"/>
      <c r="J150" s="141"/>
      <c r="K150" s="141"/>
      <c r="L150" s="142"/>
      <c r="M150" s="142"/>
      <c r="N150" s="142"/>
      <c r="O150" s="143"/>
      <c r="P150" s="143"/>
      <c r="Q150" s="144"/>
      <c r="R150" s="145"/>
      <c r="S150" s="144"/>
      <c r="T150" s="144"/>
      <c r="U150" s="193"/>
      <c r="V150" s="191"/>
      <c r="W150" s="191"/>
      <c r="X150" s="191"/>
      <c r="Y150" s="193"/>
      <c r="Z150" s="194"/>
      <c r="AA150" s="194"/>
    </row>
    <row r="151" spans="1:27" s="132" customFormat="1" x14ac:dyDescent="0.3">
      <c r="A151" s="23"/>
      <c r="B151" s="23"/>
      <c r="C151" s="22"/>
      <c r="D151" s="131"/>
      <c r="E151" s="131"/>
      <c r="F151" s="131"/>
      <c r="G151" s="131"/>
      <c r="H151" s="131"/>
      <c r="I151" s="141"/>
      <c r="J151" s="141"/>
      <c r="K151" s="141"/>
      <c r="L151" s="142"/>
      <c r="M151" s="142"/>
      <c r="N151" s="142"/>
      <c r="O151" s="143"/>
      <c r="P151" s="143"/>
      <c r="Q151" s="144"/>
      <c r="R151" s="145"/>
      <c r="S151" s="144"/>
      <c r="T151" s="144"/>
      <c r="U151" s="193"/>
      <c r="V151" s="191"/>
      <c r="W151" s="191"/>
      <c r="X151" s="191"/>
      <c r="Y151" s="193"/>
      <c r="Z151" s="194"/>
      <c r="AA151" s="194"/>
    </row>
    <row r="152" spans="1:27" s="132" customFormat="1" x14ac:dyDescent="0.3">
      <c r="A152" s="23"/>
      <c r="B152" s="23"/>
      <c r="C152" s="22"/>
      <c r="D152" s="131"/>
      <c r="E152" s="131"/>
      <c r="F152" s="131"/>
      <c r="G152" s="131"/>
      <c r="H152" s="131"/>
      <c r="I152" s="141"/>
      <c r="J152" s="141"/>
      <c r="K152" s="141"/>
      <c r="L152" s="142"/>
      <c r="M152" s="142"/>
      <c r="N152" s="142"/>
      <c r="O152" s="143"/>
      <c r="P152" s="143"/>
      <c r="Q152" s="144"/>
      <c r="R152" s="145"/>
      <c r="S152" s="144"/>
      <c r="T152" s="144"/>
      <c r="U152" s="193"/>
      <c r="V152" s="191"/>
      <c r="W152" s="191"/>
      <c r="X152" s="191"/>
      <c r="Y152" s="193"/>
      <c r="Z152" s="194"/>
      <c r="AA152" s="194"/>
    </row>
    <row r="153" spans="1:27" s="132" customFormat="1" x14ac:dyDescent="0.3">
      <c r="A153" s="23"/>
      <c r="B153" s="23"/>
      <c r="C153" s="22"/>
      <c r="D153" s="131"/>
      <c r="E153" s="131"/>
      <c r="F153" s="131"/>
      <c r="G153" s="131"/>
      <c r="H153" s="131"/>
      <c r="I153" s="141"/>
      <c r="J153" s="141"/>
      <c r="K153" s="141"/>
      <c r="L153" s="142"/>
      <c r="M153" s="142"/>
      <c r="N153" s="142"/>
      <c r="O153" s="143"/>
      <c r="P153" s="143"/>
      <c r="Q153" s="144"/>
      <c r="R153" s="145"/>
      <c r="S153" s="144"/>
      <c r="T153" s="144"/>
      <c r="U153" s="193"/>
      <c r="V153" s="191"/>
      <c r="W153" s="191"/>
      <c r="X153" s="191"/>
      <c r="Y153" s="193"/>
      <c r="Z153" s="194"/>
      <c r="AA153" s="194"/>
    </row>
    <row r="154" spans="1:27" s="132" customFormat="1" x14ac:dyDescent="0.3">
      <c r="A154" s="23"/>
      <c r="B154" s="23"/>
      <c r="C154" s="22"/>
      <c r="D154" s="131"/>
      <c r="E154" s="131"/>
      <c r="F154" s="131"/>
      <c r="G154" s="131"/>
      <c r="H154" s="131"/>
      <c r="I154" s="141"/>
      <c r="J154" s="141"/>
      <c r="K154" s="141"/>
      <c r="L154" s="142"/>
      <c r="M154" s="142"/>
      <c r="N154" s="142"/>
      <c r="O154" s="143"/>
      <c r="P154" s="143"/>
      <c r="Q154" s="144"/>
      <c r="R154" s="145"/>
      <c r="S154" s="144"/>
      <c r="T154" s="144"/>
      <c r="U154" s="193"/>
      <c r="V154" s="191"/>
      <c r="W154" s="191"/>
      <c r="X154" s="191"/>
      <c r="Y154" s="193"/>
      <c r="Z154" s="194"/>
      <c r="AA154" s="194"/>
    </row>
    <row r="155" spans="1:27" s="132" customFormat="1" x14ac:dyDescent="0.3">
      <c r="A155" s="23"/>
      <c r="B155" s="23"/>
      <c r="C155" s="22"/>
      <c r="D155" s="131"/>
      <c r="E155" s="131"/>
      <c r="F155" s="131"/>
      <c r="G155" s="131"/>
      <c r="H155" s="131"/>
      <c r="I155" s="141"/>
      <c r="J155" s="141"/>
      <c r="K155" s="141"/>
      <c r="L155" s="142"/>
      <c r="M155" s="142"/>
      <c r="N155" s="142"/>
      <c r="O155" s="143"/>
      <c r="P155" s="143"/>
      <c r="Q155" s="144"/>
      <c r="R155" s="145"/>
      <c r="S155" s="144"/>
      <c r="T155" s="144"/>
      <c r="U155" s="193"/>
      <c r="V155" s="191"/>
      <c r="W155" s="191"/>
      <c r="X155" s="191"/>
      <c r="Y155" s="193"/>
      <c r="Z155" s="194"/>
      <c r="AA155" s="194"/>
    </row>
    <row r="156" spans="1:27" s="132" customFormat="1" x14ac:dyDescent="0.3">
      <c r="A156" s="23"/>
      <c r="B156" s="23"/>
      <c r="C156" s="22"/>
      <c r="D156" s="131"/>
      <c r="E156" s="131"/>
      <c r="F156" s="131"/>
      <c r="G156" s="131"/>
      <c r="H156" s="131"/>
      <c r="I156" s="141"/>
      <c r="J156" s="141"/>
      <c r="K156" s="141"/>
      <c r="L156" s="142"/>
      <c r="M156" s="142"/>
      <c r="N156" s="142"/>
      <c r="O156" s="143"/>
      <c r="P156" s="143"/>
      <c r="Q156" s="144"/>
      <c r="R156" s="145"/>
      <c r="S156" s="144"/>
      <c r="T156" s="144"/>
      <c r="U156" s="193"/>
      <c r="V156" s="191"/>
      <c r="W156" s="191"/>
      <c r="X156" s="191"/>
      <c r="Y156" s="193"/>
      <c r="Z156" s="194"/>
      <c r="AA156" s="194"/>
    </row>
    <row r="157" spans="1:27" s="132" customFormat="1" x14ac:dyDescent="0.3">
      <c r="A157" s="23"/>
      <c r="B157" s="23"/>
      <c r="C157" s="22"/>
      <c r="D157" s="131"/>
      <c r="E157" s="131"/>
      <c r="F157" s="131"/>
      <c r="G157" s="131"/>
      <c r="H157" s="131"/>
      <c r="I157" s="141"/>
      <c r="J157" s="141"/>
      <c r="K157" s="141"/>
      <c r="L157" s="142"/>
      <c r="M157" s="142"/>
      <c r="N157" s="142"/>
      <c r="O157" s="143"/>
      <c r="P157" s="143"/>
      <c r="Q157" s="144"/>
      <c r="R157" s="145"/>
      <c r="S157" s="144"/>
      <c r="T157" s="144"/>
      <c r="U157" s="193"/>
      <c r="V157" s="191"/>
      <c r="W157" s="191"/>
      <c r="X157" s="191"/>
      <c r="Y157" s="193"/>
      <c r="Z157" s="194"/>
      <c r="AA157" s="194"/>
    </row>
    <row r="158" spans="1:27" s="132" customFormat="1" x14ac:dyDescent="0.3">
      <c r="A158" s="23"/>
      <c r="B158" s="23"/>
      <c r="C158" s="22"/>
      <c r="D158" s="131"/>
      <c r="E158" s="131"/>
      <c r="F158" s="131"/>
      <c r="G158" s="131"/>
      <c r="H158" s="131"/>
      <c r="I158" s="141"/>
      <c r="J158" s="141"/>
      <c r="K158" s="141"/>
      <c r="L158" s="142"/>
      <c r="M158" s="142"/>
      <c r="N158" s="142"/>
      <c r="O158" s="143"/>
      <c r="P158" s="143"/>
      <c r="Q158" s="144"/>
      <c r="R158" s="145"/>
      <c r="S158" s="144"/>
      <c r="T158" s="144"/>
      <c r="U158" s="193"/>
      <c r="V158" s="191"/>
      <c r="W158" s="191"/>
      <c r="X158" s="191"/>
      <c r="Y158" s="193"/>
      <c r="Z158" s="194"/>
      <c r="AA158" s="194"/>
    </row>
    <row r="159" spans="1:27" s="132" customFormat="1" x14ac:dyDescent="0.3">
      <c r="A159" s="23"/>
      <c r="B159" s="23"/>
      <c r="C159" s="22"/>
      <c r="D159" s="131"/>
      <c r="E159" s="131"/>
      <c r="F159" s="131"/>
      <c r="G159" s="131"/>
      <c r="H159" s="131"/>
      <c r="I159" s="141"/>
      <c r="J159" s="141"/>
      <c r="K159" s="141"/>
      <c r="L159" s="142"/>
      <c r="M159" s="142"/>
      <c r="N159" s="142"/>
      <c r="O159" s="143"/>
      <c r="P159" s="143"/>
      <c r="Q159" s="144"/>
      <c r="R159" s="145"/>
      <c r="S159" s="144"/>
      <c r="T159" s="144"/>
      <c r="U159" s="193"/>
      <c r="V159" s="191"/>
      <c r="W159" s="191"/>
      <c r="X159" s="191"/>
      <c r="Y159" s="193"/>
      <c r="Z159" s="194"/>
      <c r="AA159" s="194"/>
    </row>
    <row r="160" spans="1:27" s="132" customFormat="1" x14ac:dyDescent="0.3">
      <c r="A160" s="23"/>
      <c r="B160" s="23"/>
      <c r="C160" s="22"/>
      <c r="D160" s="131"/>
      <c r="E160" s="131"/>
      <c r="F160" s="131"/>
      <c r="G160" s="131"/>
      <c r="H160" s="131"/>
      <c r="I160" s="141"/>
      <c r="J160" s="141"/>
      <c r="K160" s="141"/>
      <c r="L160" s="142"/>
      <c r="M160" s="142"/>
      <c r="N160" s="142"/>
      <c r="O160" s="143"/>
      <c r="P160" s="143"/>
      <c r="Q160" s="144"/>
      <c r="R160" s="145"/>
      <c r="S160" s="144"/>
      <c r="T160" s="144"/>
      <c r="U160" s="193"/>
      <c r="V160" s="191"/>
      <c r="W160" s="191"/>
      <c r="X160" s="191"/>
      <c r="Y160" s="193"/>
      <c r="Z160" s="194"/>
      <c r="AA160" s="194"/>
    </row>
    <row r="161" spans="1:27" s="132" customFormat="1" x14ac:dyDescent="0.3">
      <c r="A161" s="23"/>
      <c r="B161" s="23"/>
      <c r="C161" s="22"/>
      <c r="D161" s="131"/>
      <c r="E161" s="131"/>
      <c r="F161" s="131"/>
      <c r="G161" s="131"/>
      <c r="H161" s="131"/>
      <c r="I161" s="141"/>
      <c r="J161" s="141"/>
      <c r="K161" s="141"/>
      <c r="L161" s="142"/>
      <c r="M161" s="142"/>
      <c r="N161" s="142"/>
      <c r="O161" s="143"/>
      <c r="P161" s="143"/>
      <c r="Q161" s="144"/>
      <c r="R161" s="145"/>
      <c r="S161" s="144"/>
      <c r="T161" s="144"/>
      <c r="U161" s="193"/>
      <c r="V161" s="191"/>
      <c r="W161" s="191"/>
      <c r="X161" s="191"/>
      <c r="Y161" s="193"/>
      <c r="Z161" s="194"/>
      <c r="AA161" s="194"/>
    </row>
    <row r="162" spans="1:27" s="132" customFormat="1" x14ac:dyDescent="0.3">
      <c r="A162" s="23"/>
      <c r="B162" s="23"/>
      <c r="C162" s="22"/>
      <c r="D162" s="131"/>
      <c r="E162" s="131"/>
      <c r="F162" s="131"/>
      <c r="G162" s="131"/>
      <c r="H162" s="131"/>
      <c r="I162" s="141"/>
      <c r="J162" s="141"/>
      <c r="K162" s="141"/>
      <c r="L162" s="142"/>
      <c r="M162" s="142"/>
      <c r="N162" s="142"/>
      <c r="O162" s="143"/>
      <c r="P162" s="143"/>
      <c r="Q162" s="144"/>
      <c r="R162" s="145"/>
      <c r="S162" s="144"/>
      <c r="T162" s="144"/>
      <c r="U162" s="193"/>
      <c r="V162" s="191"/>
      <c r="W162" s="191"/>
      <c r="X162" s="191"/>
      <c r="Y162" s="193"/>
      <c r="Z162" s="194"/>
      <c r="AA162" s="194"/>
    </row>
    <row r="163" spans="1:27" s="132" customFormat="1" x14ac:dyDescent="0.3">
      <c r="A163" s="23"/>
      <c r="B163" s="23"/>
      <c r="C163" s="22"/>
      <c r="D163" s="131"/>
      <c r="E163" s="131"/>
      <c r="F163" s="131"/>
      <c r="G163" s="131"/>
      <c r="H163" s="131"/>
      <c r="I163" s="141"/>
      <c r="J163" s="141"/>
      <c r="K163" s="141"/>
      <c r="L163" s="142"/>
      <c r="M163" s="142"/>
      <c r="N163" s="142"/>
      <c r="O163" s="143"/>
      <c r="P163" s="143"/>
      <c r="Q163" s="144"/>
      <c r="R163" s="145"/>
      <c r="S163" s="144"/>
      <c r="T163" s="144"/>
      <c r="U163" s="193"/>
      <c r="V163" s="191"/>
      <c r="W163" s="191"/>
      <c r="X163" s="191"/>
      <c r="Y163" s="193"/>
      <c r="Z163" s="194"/>
      <c r="AA163" s="194"/>
    </row>
    <row r="164" spans="1:27" s="132" customFormat="1" x14ac:dyDescent="0.3">
      <c r="A164" s="23"/>
      <c r="B164" s="23"/>
      <c r="C164" s="22"/>
      <c r="D164" s="131"/>
      <c r="E164" s="131"/>
      <c r="F164" s="131"/>
      <c r="G164" s="131"/>
      <c r="H164" s="131"/>
      <c r="I164" s="141"/>
      <c r="J164" s="141"/>
      <c r="K164" s="141"/>
      <c r="L164" s="142"/>
      <c r="M164" s="142"/>
      <c r="N164" s="142"/>
      <c r="O164" s="143"/>
      <c r="P164" s="143"/>
      <c r="Q164" s="144"/>
      <c r="R164" s="145"/>
      <c r="S164" s="144"/>
      <c r="T164" s="144"/>
      <c r="U164" s="193"/>
      <c r="V164" s="191"/>
      <c r="W164" s="191"/>
      <c r="X164" s="191"/>
      <c r="Y164" s="193"/>
      <c r="Z164" s="194"/>
      <c r="AA164" s="194"/>
    </row>
    <row r="165" spans="1:27" s="132" customFormat="1" x14ac:dyDescent="0.3">
      <c r="A165" s="23"/>
      <c r="B165" s="23"/>
      <c r="C165" s="22"/>
      <c r="D165" s="131"/>
      <c r="E165" s="131"/>
      <c r="F165" s="131"/>
      <c r="G165" s="131"/>
      <c r="H165" s="131"/>
      <c r="I165" s="141"/>
      <c r="J165" s="141"/>
      <c r="K165" s="141"/>
      <c r="L165" s="142"/>
      <c r="M165" s="142"/>
      <c r="N165" s="142"/>
      <c r="O165" s="143"/>
      <c r="P165" s="143"/>
      <c r="Q165" s="144"/>
      <c r="R165" s="145"/>
      <c r="S165" s="144"/>
      <c r="T165" s="144"/>
      <c r="U165" s="193"/>
      <c r="V165" s="191"/>
      <c r="W165" s="191"/>
      <c r="X165" s="191"/>
      <c r="Y165" s="193"/>
      <c r="Z165" s="194"/>
      <c r="AA165" s="194"/>
    </row>
    <row r="166" spans="1:27" s="132" customFormat="1" x14ac:dyDescent="0.3">
      <c r="A166" s="23"/>
      <c r="B166" s="23"/>
      <c r="C166" s="22"/>
      <c r="D166" s="131"/>
      <c r="E166" s="131"/>
      <c r="F166" s="131"/>
      <c r="G166" s="131"/>
      <c r="H166" s="131"/>
      <c r="I166" s="141"/>
      <c r="J166" s="141"/>
      <c r="K166" s="141"/>
      <c r="L166" s="142"/>
      <c r="M166" s="142"/>
      <c r="N166" s="142"/>
      <c r="O166" s="143"/>
      <c r="P166" s="143"/>
      <c r="Q166" s="144"/>
      <c r="R166" s="145"/>
      <c r="S166" s="144"/>
      <c r="T166" s="144"/>
      <c r="U166" s="193"/>
      <c r="V166" s="191"/>
      <c r="W166" s="191"/>
      <c r="X166" s="191"/>
      <c r="Y166" s="193"/>
      <c r="Z166" s="194"/>
      <c r="AA166" s="194"/>
    </row>
    <row r="167" spans="1:27" s="132" customFormat="1" x14ac:dyDescent="0.3">
      <c r="A167" s="23"/>
      <c r="B167" s="23"/>
      <c r="C167" s="22"/>
      <c r="D167" s="131"/>
      <c r="E167" s="131"/>
      <c r="F167" s="131"/>
      <c r="G167" s="131"/>
      <c r="H167" s="131"/>
      <c r="I167" s="141"/>
      <c r="J167" s="141"/>
      <c r="K167" s="141"/>
      <c r="L167" s="142"/>
      <c r="M167" s="142"/>
      <c r="N167" s="142"/>
      <c r="O167" s="143"/>
      <c r="P167" s="143"/>
      <c r="Q167" s="144"/>
      <c r="R167" s="145"/>
      <c r="S167" s="144"/>
      <c r="T167" s="144"/>
      <c r="U167" s="193"/>
      <c r="V167" s="191"/>
      <c r="W167" s="191"/>
      <c r="X167" s="191"/>
      <c r="Y167" s="193"/>
      <c r="Z167" s="194"/>
      <c r="AA167" s="194"/>
    </row>
    <row r="168" spans="1:27" s="132" customFormat="1" x14ac:dyDescent="0.3">
      <c r="A168" s="23"/>
      <c r="B168" s="23"/>
      <c r="C168" s="22"/>
      <c r="D168" s="131"/>
      <c r="E168" s="131"/>
      <c r="F168" s="131"/>
      <c r="G168" s="131"/>
      <c r="H168" s="131"/>
      <c r="I168" s="141"/>
      <c r="J168" s="141"/>
      <c r="K168" s="141"/>
      <c r="L168" s="142"/>
      <c r="M168" s="142"/>
      <c r="N168" s="142"/>
      <c r="O168" s="143"/>
      <c r="P168" s="143"/>
      <c r="Q168" s="144"/>
      <c r="R168" s="145"/>
      <c r="S168" s="144"/>
      <c r="T168" s="144"/>
      <c r="U168" s="193"/>
      <c r="V168" s="191"/>
      <c r="W168" s="191"/>
      <c r="X168" s="191"/>
      <c r="Y168" s="193"/>
      <c r="Z168" s="194"/>
      <c r="AA168" s="194"/>
    </row>
    <row r="169" spans="1:27" s="132" customFormat="1" x14ac:dyDescent="0.3">
      <c r="A169" s="23"/>
      <c r="B169" s="23"/>
      <c r="C169" s="22"/>
      <c r="D169" s="131"/>
      <c r="E169" s="131"/>
      <c r="F169" s="131"/>
      <c r="G169" s="131"/>
      <c r="H169" s="131"/>
      <c r="I169" s="141"/>
      <c r="J169" s="141"/>
      <c r="K169" s="141"/>
      <c r="L169" s="142"/>
      <c r="M169" s="142"/>
      <c r="N169" s="142"/>
      <c r="O169" s="143"/>
      <c r="P169" s="143"/>
      <c r="Q169" s="144"/>
      <c r="R169" s="145"/>
      <c r="S169" s="144"/>
      <c r="T169" s="144"/>
      <c r="U169" s="193"/>
      <c r="V169" s="191"/>
      <c r="W169" s="191"/>
      <c r="X169" s="191"/>
      <c r="Y169" s="193"/>
      <c r="Z169" s="194"/>
      <c r="AA169" s="194"/>
    </row>
    <row r="170" spans="1:27" s="132" customFormat="1" x14ac:dyDescent="0.3">
      <c r="A170" s="23"/>
      <c r="B170" s="23"/>
      <c r="C170" s="22"/>
      <c r="D170" s="131"/>
      <c r="E170" s="131"/>
      <c r="F170" s="131"/>
      <c r="G170" s="131"/>
      <c r="H170" s="131"/>
      <c r="I170" s="141"/>
      <c r="J170" s="141"/>
      <c r="K170" s="141"/>
      <c r="L170" s="142"/>
      <c r="M170" s="142"/>
      <c r="N170" s="142"/>
      <c r="O170" s="143"/>
      <c r="P170" s="143"/>
      <c r="Q170" s="144"/>
      <c r="R170" s="145"/>
      <c r="S170" s="144"/>
      <c r="T170" s="144"/>
      <c r="U170" s="193"/>
      <c r="V170" s="191"/>
      <c r="W170" s="191"/>
      <c r="X170" s="191"/>
      <c r="Y170" s="193"/>
      <c r="Z170" s="194"/>
      <c r="AA170" s="194"/>
    </row>
    <row r="171" spans="1:27" s="132" customFormat="1" x14ac:dyDescent="0.3">
      <c r="A171" s="23"/>
      <c r="B171" s="23"/>
      <c r="C171" s="22"/>
      <c r="D171" s="131"/>
      <c r="E171" s="131"/>
      <c r="F171" s="131"/>
      <c r="G171" s="131"/>
      <c r="H171" s="131"/>
      <c r="I171" s="141"/>
      <c r="J171" s="141"/>
      <c r="K171" s="141"/>
      <c r="L171" s="142"/>
      <c r="M171" s="142"/>
      <c r="N171" s="142"/>
      <c r="O171" s="143"/>
      <c r="P171" s="143"/>
      <c r="Q171" s="144"/>
      <c r="R171" s="145"/>
      <c r="S171" s="144"/>
      <c r="T171" s="144"/>
      <c r="U171" s="193"/>
      <c r="V171" s="191"/>
      <c r="W171" s="191"/>
      <c r="X171" s="191"/>
      <c r="Y171" s="193"/>
      <c r="Z171" s="194"/>
      <c r="AA171" s="194"/>
    </row>
    <row r="172" spans="1:27" s="132" customFormat="1" x14ac:dyDescent="0.3">
      <c r="A172" s="23"/>
      <c r="B172" s="23"/>
      <c r="C172" s="22"/>
      <c r="D172" s="131"/>
      <c r="E172" s="131"/>
      <c r="F172" s="131"/>
      <c r="G172" s="131"/>
      <c r="H172" s="131"/>
      <c r="I172" s="141"/>
      <c r="J172" s="141"/>
      <c r="K172" s="141"/>
      <c r="L172" s="142"/>
      <c r="M172" s="142"/>
      <c r="N172" s="142"/>
      <c r="O172" s="143"/>
      <c r="P172" s="143"/>
      <c r="Q172" s="144"/>
      <c r="R172" s="145"/>
      <c r="S172" s="144"/>
      <c r="T172" s="144"/>
      <c r="U172" s="193"/>
      <c r="V172" s="191"/>
      <c r="W172" s="191"/>
      <c r="X172" s="191"/>
      <c r="Y172" s="193"/>
      <c r="Z172" s="194"/>
      <c r="AA172" s="194"/>
    </row>
    <row r="173" spans="1:27" s="132" customFormat="1" x14ac:dyDescent="0.3">
      <c r="A173" s="23"/>
      <c r="B173" s="23"/>
      <c r="C173" s="22"/>
      <c r="D173" s="131"/>
      <c r="E173" s="131"/>
      <c r="F173" s="131"/>
      <c r="G173" s="131"/>
      <c r="H173" s="131"/>
      <c r="I173" s="141"/>
      <c r="J173" s="141"/>
      <c r="K173" s="141"/>
      <c r="L173" s="142"/>
      <c r="M173" s="142"/>
      <c r="N173" s="142"/>
      <c r="O173" s="143"/>
      <c r="P173" s="143"/>
      <c r="Q173" s="144"/>
      <c r="R173" s="145"/>
      <c r="S173" s="144"/>
      <c r="T173" s="144"/>
      <c r="U173" s="193"/>
      <c r="V173" s="191"/>
      <c r="W173" s="191"/>
      <c r="X173" s="191"/>
      <c r="Y173" s="193"/>
      <c r="Z173" s="194"/>
      <c r="AA173" s="194"/>
    </row>
    <row r="174" spans="1:27" s="132" customFormat="1" x14ac:dyDescent="0.3">
      <c r="A174" s="23"/>
      <c r="B174" s="23"/>
      <c r="C174" s="22"/>
      <c r="D174" s="131"/>
      <c r="E174" s="131"/>
      <c r="F174" s="131"/>
      <c r="G174" s="131"/>
      <c r="H174" s="131"/>
      <c r="I174" s="141"/>
      <c r="J174" s="141"/>
      <c r="K174" s="141"/>
      <c r="L174" s="142"/>
      <c r="M174" s="142"/>
      <c r="N174" s="142"/>
      <c r="O174" s="143"/>
      <c r="P174" s="143"/>
      <c r="Q174" s="144"/>
      <c r="R174" s="145"/>
      <c r="S174" s="144"/>
      <c r="T174" s="144"/>
      <c r="U174" s="193"/>
      <c r="V174" s="191"/>
      <c r="W174" s="191"/>
      <c r="X174" s="191"/>
      <c r="Y174" s="193"/>
      <c r="Z174" s="194"/>
      <c r="AA174" s="194"/>
    </row>
    <row r="175" spans="1:27" s="132" customFormat="1" x14ac:dyDescent="0.3">
      <c r="A175" s="23"/>
      <c r="B175" s="23"/>
      <c r="C175" s="22"/>
      <c r="D175" s="131"/>
      <c r="E175" s="131"/>
      <c r="F175" s="131"/>
      <c r="G175" s="131"/>
      <c r="H175" s="131"/>
      <c r="I175" s="141"/>
      <c r="J175" s="141"/>
      <c r="K175" s="141"/>
      <c r="L175" s="142"/>
      <c r="M175" s="142"/>
      <c r="N175" s="142"/>
      <c r="O175" s="143"/>
      <c r="P175" s="143"/>
      <c r="Q175" s="144"/>
      <c r="R175" s="145"/>
      <c r="S175" s="144"/>
      <c r="T175" s="144"/>
      <c r="U175" s="193"/>
      <c r="V175" s="191"/>
      <c r="W175" s="191"/>
      <c r="X175" s="191"/>
      <c r="Y175" s="193"/>
      <c r="Z175" s="194"/>
      <c r="AA175" s="194"/>
    </row>
    <row r="176" spans="1:27" s="132" customFormat="1" x14ac:dyDescent="0.3">
      <c r="A176" s="23"/>
      <c r="B176" s="23"/>
      <c r="C176" s="22"/>
      <c r="D176" s="131"/>
      <c r="E176" s="131"/>
      <c r="F176" s="131"/>
      <c r="G176" s="131"/>
      <c r="H176" s="131"/>
      <c r="I176" s="141"/>
      <c r="J176" s="141"/>
      <c r="K176" s="141"/>
      <c r="L176" s="142"/>
      <c r="M176" s="142"/>
      <c r="N176" s="142"/>
      <c r="O176" s="143"/>
      <c r="P176" s="143"/>
      <c r="Q176" s="144"/>
      <c r="R176" s="145"/>
      <c r="S176" s="144"/>
      <c r="T176" s="144"/>
      <c r="U176" s="193"/>
      <c r="V176" s="191"/>
      <c r="W176" s="191"/>
      <c r="X176" s="191"/>
      <c r="Y176" s="193"/>
      <c r="Z176" s="194"/>
      <c r="AA176" s="194"/>
    </row>
    <row r="177" spans="1:27" s="132" customFormat="1" x14ac:dyDescent="0.3">
      <c r="A177" s="23"/>
      <c r="B177" s="23"/>
      <c r="C177" s="22"/>
      <c r="D177" s="131"/>
      <c r="E177" s="131"/>
      <c r="F177" s="131"/>
      <c r="G177" s="131"/>
      <c r="H177" s="131"/>
      <c r="I177" s="141"/>
      <c r="J177" s="141"/>
      <c r="K177" s="141"/>
      <c r="L177" s="142"/>
      <c r="M177" s="142"/>
      <c r="N177" s="142"/>
      <c r="O177" s="143"/>
      <c r="P177" s="143"/>
      <c r="Q177" s="144"/>
      <c r="R177" s="145"/>
      <c r="S177" s="144"/>
      <c r="T177" s="144"/>
      <c r="U177" s="193"/>
      <c r="V177" s="191"/>
      <c r="W177" s="191"/>
      <c r="X177" s="191"/>
      <c r="Y177" s="193"/>
      <c r="Z177" s="194"/>
      <c r="AA177" s="194"/>
    </row>
    <row r="178" spans="1:27" s="132" customFormat="1" x14ac:dyDescent="0.3">
      <c r="A178" s="23"/>
      <c r="B178" s="23"/>
      <c r="C178" s="22"/>
      <c r="D178" s="131"/>
      <c r="E178" s="131"/>
      <c r="F178" s="131"/>
      <c r="G178" s="131"/>
      <c r="H178" s="131"/>
      <c r="I178" s="141"/>
      <c r="J178" s="141"/>
      <c r="K178" s="141"/>
      <c r="L178" s="142"/>
      <c r="M178" s="142"/>
      <c r="N178" s="142"/>
      <c r="O178" s="143"/>
      <c r="P178" s="143"/>
      <c r="Q178" s="144"/>
      <c r="R178" s="145"/>
      <c r="S178" s="144"/>
      <c r="T178" s="144"/>
      <c r="U178" s="193"/>
      <c r="V178" s="191"/>
      <c r="W178" s="191"/>
      <c r="X178" s="191"/>
      <c r="Y178" s="193"/>
      <c r="Z178" s="194"/>
      <c r="AA178" s="194"/>
    </row>
    <row r="179" spans="1:27" s="132" customFormat="1" x14ac:dyDescent="0.3">
      <c r="A179" s="23"/>
      <c r="B179" s="23"/>
      <c r="C179" s="22"/>
      <c r="D179" s="131"/>
      <c r="E179" s="131"/>
      <c r="F179" s="131"/>
      <c r="G179" s="131"/>
      <c r="H179" s="131"/>
      <c r="I179" s="141"/>
      <c r="J179" s="141"/>
      <c r="K179" s="141"/>
      <c r="L179" s="142"/>
      <c r="M179" s="142"/>
      <c r="N179" s="142"/>
      <c r="O179" s="143"/>
      <c r="P179" s="143"/>
      <c r="Q179" s="144"/>
      <c r="R179" s="145"/>
      <c r="S179" s="144"/>
      <c r="T179" s="144"/>
      <c r="U179" s="193"/>
      <c r="V179" s="191"/>
      <c r="W179" s="191"/>
      <c r="X179" s="191"/>
      <c r="Y179" s="193"/>
      <c r="Z179" s="194"/>
      <c r="AA179" s="194"/>
    </row>
    <row r="180" spans="1:27" s="132" customFormat="1" x14ac:dyDescent="0.3">
      <c r="A180" s="23"/>
      <c r="B180" s="23"/>
      <c r="C180" s="22"/>
      <c r="D180" s="131"/>
      <c r="E180" s="131"/>
      <c r="F180" s="131"/>
      <c r="G180" s="131"/>
      <c r="H180" s="131"/>
      <c r="I180" s="141"/>
      <c r="J180" s="141"/>
      <c r="K180" s="141"/>
      <c r="L180" s="142"/>
      <c r="M180" s="142"/>
      <c r="N180" s="142"/>
      <c r="O180" s="143"/>
      <c r="P180" s="143"/>
      <c r="Q180" s="144"/>
      <c r="R180" s="145"/>
      <c r="S180" s="144"/>
      <c r="T180" s="144"/>
      <c r="U180" s="193"/>
      <c r="V180" s="191"/>
      <c r="W180" s="191"/>
      <c r="X180" s="191"/>
      <c r="Y180" s="193"/>
      <c r="Z180" s="194"/>
      <c r="AA180" s="194"/>
    </row>
    <row r="181" spans="1:27" s="132" customFormat="1" x14ac:dyDescent="0.3">
      <c r="A181" s="23"/>
      <c r="B181" s="23"/>
      <c r="C181" s="22"/>
      <c r="D181" s="131"/>
      <c r="E181" s="131"/>
      <c r="F181" s="131"/>
      <c r="G181" s="131"/>
      <c r="H181" s="131"/>
      <c r="I181" s="141"/>
      <c r="J181" s="141"/>
      <c r="K181" s="141"/>
      <c r="L181" s="142"/>
      <c r="M181" s="142"/>
      <c r="N181" s="142"/>
      <c r="O181" s="143"/>
      <c r="P181" s="143"/>
      <c r="Q181" s="144"/>
      <c r="R181" s="145"/>
      <c r="S181" s="144"/>
      <c r="T181" s="144"/>
      <c r="U181" s="193"/>
      <c r="V181" s="191"/>
      <c r="W181" s="191"/>
      <c r="X181" s="191"/>
      <c r="Y181" s="193"/>
      <c r="Z181" s="194"/>
      <c r="AA181" s="194"/>
    </row>
    <row r="182" spans="1:27" s="132" customFormat="1" x14ac:dyDescent="0.3">
      <c r="A182" s="23"/>
      <c r="B182" s="23"/>
      <c r="C182" s="22"/>
      <c r="D182" s="131"/>
      <c r="E182" s="131"/>
      <c r="F182" s="131"/>
      <c r="G182" s="131"/>
      <c r="H182" s="131"/>
      <c r="I182" s="141"/>
      <c r="J182" s="141"/>
      <c r="K182" s="141"/>
      <c r="L182" s="142"/>
      <c r="M182" s="142"/>
      <c r="N182" s="142"/>
      <c r="O182" s="143"/>
      <c r="P182" s="143"/>
      <c r="Q182" s="144"/>
      <c r="R182" s="145"/>
      <c r="S182" s="144"/>
      <c r="T182" s="144"/>
      <c r="U182" s="193"/>
      <c r="V182" s="191"/>
      <c r="W182" s="191"/>
      <c r="X182" s="191"/>
      <c r="Y182" s="193"/>
      <c r="Z182" s="194"/>
      <c r="AA182" s="194"/>
    </row>
    <row r="183" spans="1:27" s="132" customFormat="1" x14ac:dyDescent="0.3">
      <c r="A183" s="23"/>
      <c r="B183" s="23"/>
      <c r="C183" s="22"/>
      <c r="D183" s="131"/>
      <c r="E183" s="131"/>
      <c r="F183" s="131"/>
      <c r="G183" s="131"/>
      <c r="H183" s="131"/>
      <c r="I183" s="141"/>
      <c r="J183" s="141"/>
      <c r="K183" s="141"/>
      <c r="L183" s="142"/>
      <c r="M183" s="142"/>
      <c r="N183" s="142"/>
      <c r="O183" s="143"/>
      <c r="P183" s="143"/>
      <c r="Q183" s="144"/>
      <c r="R183" s="145"/>
      <c r="S183" s="144"/>
      <c r="T183" s="144"/>
      <c r="U183" s="193"/>
      <c r="V183" s="191"/>
      <c r="W183" s="191"/>
      <c r="X183" s="191"/>
      <c r="Y183" s="193"/>
      <c r="Z183" s="194"/>
      <c r="AA183" s="194"/>
    </row>
    <row r="184" spans="1:27" s="132" customFormat="1" x14ac:dyDescent="0.3">
      <c r="A184" s="23"/>
      <c r="B184" s="23"/>
      <c r="C184" s="22"/>
      <c r="D184" s="131"/>
      <c r="E184" s="131"/>
      <c r="F184" s="131"/>
      <c r="G184" s="131"/>
      <c r="H184" s="131"/>
      <c r="I184" s="141"/>
      <c r="J184" s="141"/>
      <c r="K184" s="141"/>
      <c r="L184" s="142"/>
      <c r="M184" s="142"/>
      <c r="N184" s="142"/>
      <c r="O184" s="143"/>
      <c r="P184" s="143"/>
      <c r="Q184" s="144"/>
      <c r="R184" s="145"/>
      <c r="S184" s="144"/>
      <c r="T184" s="144"/>
      <c r="U184" s="193"/>
      <c r="V184" s="191"/>
      <c r="W184" s="191"/>
      <c r="X184" s="191"/>
      <c r="Y184" s="193"/>
      <c r="Z184" s="194"/>
      <c r="AA184" s="194"/>
    </row>
    <row r="185" spans="1:27" s="132" customFormat="1" x14ac:dyDescent="0.3">
      <c r="A185" s="23"/>
      <c r="B185" s="23"/>
      <c r="C185" s="22"/>
      <c r="D185" s="131"/>
      <c r="E185" s="131"/>
      <c r="F185" s="131"/>
      <c r="G185" s="131"/>
      <c r="H185" s="131"/>
      <c r="I185" s="141"/>
      <c r="J185" s="141"/>
      <c r="K185" s="141"/>
      <c r="L185" s="142"/>
      <c r="M185" s="142"/>
      <c r="N185" s="142"/>
      <c r="O185" s="143"/>
      <c r="P185" s="143"/>
      <c r="Q185" s="144"/>
      <c r="R185" s="145"/>
      <c r="S185" s="144"/>
      <c r="T185" s="144"/>
      <c r="U185" s="193"/>
      <c r="V185" s="191"/>
      <c r="W185" s="191"/>
      <c r="X185" s="191"/>
      <c r="Y185" s="193"/>
      <c r="Z185" s="194"/>
      <c r="AA185" s="194"/>
    </row>
    <row r="186" spans="1:27" s="132" customFormat="1" x14ac:dyDescent="0.3">
      <c r="A186" s="23"/>
      <c r="B186" s="23"/>
      <c r="C186" s="22"/>
      <c r="D186" s="131"/>
      <c r="E186" s="131"/>
      <c r="F186" s="131"/>
      <c r="G186" s="131"/>
      <c r="H186" s="131"/>
      <c r="I186" s="141"/>
      <c r="J186" s="141"/>
      <c r="K186" s="141"/>
      <c r="L186" s="142"/>
      <c r="M186" s="142"/>
      <c r="N186" s="142"/>
      <c r="O186" s="143"/>
      <c r="P186" s="143"/>
      <c r="Q186" s="144"/>
      <c r="R186" s="145"/>
      <c r="S186" s="144"/>
      <c r="T186" s="144"/>
      <c r="U186" s="193"/>
      <c r="V186" s="191"/>
      <c r="W186" s="191"/>
      <c r="X186" s="191"/>
      <c r="Y186" s="193"/>
      <c r="Z186" s="194"/>
      <c r="AA186" s="194"/>
    </row>
    <row r="187" spans="1:27" s="132" customFormat="1" x14ac:dyDescent="0.3">
      <c r="A187" s="23"/>
      <c r="B187" s="23"/>
      <c r="C187" s="22"/>
      <c r="D187" s="131"/>
      <c r="E187" s="131"/>
      <c r="F187" s="131"/>
      <c r="G187" s="131"/>
      <c r="H187" s="131"/>
      <c r="I187" s="141"/>
      <c r="J187" s="141"/>
      <c r="K187" s="141"/>
      <c r="L187" s="142"/>
      <c r="M187" s="142"/>
      <c r="N187" s="142"/>
      <c r="O187" s="143"/>
      <c r="P187" s="143"/>
      <c r="Q187" s="144"/>
      <c r="R187" s="145"/>
      <c r="S187" s="144"/>
      <c r="T187" s="144"/>
      <c r="U187" s="193"/>
      <c r="V187" s="191"/>
      <c r="W187" s="191"/>
      <c r="X187" s="191"/>
      <c r="Y187" s="193"/>
      <c r="Z187" s="194"/>
      <c r="AA187" s="194"/>
    </row>
    <row r="188" spans="1:27" s="132" customFormat="1" x14ac:dyDescent="0.3">
      <c r="A188" s="23"/>
      <c r="B188" s="23"/>
      <c r="C188" s="22"/>
      <c r="D188" s="131"/>
      <c r="E188" s="131"/>
      <c r="F188" s="131"/>
      <c r="G188" s="131"/>
      <c r="H188" s="131"/>
      <c r="I188" s="141"/>
      <c r="J188" s="141"/>
      <c r="K188" s="141"/>
      <c r="L188" s="142"/>
      <c r="M188" s="142"/>
      <c r="N188" s="142"/>
      <c r="O188" s="143"/>
      <c r="P188" s="143"/>
      <c r="Q188" s="144"/>
      <c r="R188" s="145"/>
      <c r="S188" s="144"/>
      <c r="T188" s="144"/>
      <c r="U188" s="193"/>
      <c r="V188" s="191"/>
      <c r="W188" s="191"/>
      <c r="X188" s="191"/>
      <c r="Y188" s="193"/>
      <c r="Z188" s="194"/>
      <c r="AA188" s="194"/>
    </row>
    <row r="189" spans="1:27" s="132" customFormat="1" x14ac:dyDescent="0.3">
      <c r="A189" s="23"/>
      <c r="B189" s="23"/>
      <c r="C189" s="22"/>
      <c r="D189" s="131"/>
      <c r="E189" s="131"/>
      <c r="F189" s="131"/>
      <c r="G189" s="131"/>
      <c r="H189" s="131"/>
      <c r="I189" s="141"/>
      <c r="J189" s="141"/>
      <c r="K189" s="141"/>
      <c r="L189" s="142"/>
      <c r="M189" s="142"/>
      <c r="N189" s="142"/>
      <c r="O189" s="143"/>
      <c r="P189" s="143"/>
      <c r="Q189" s="144"/>
      <c r="R189" s="145"/>
      <c r="S189" s="144"/>
      <c r="T189" s="144"/>
      <c r="U189" s="193"/>
      <c r="V189" s="191"/>
      <c r="W189" s="191"/>
      <c r="X189" s="191"/>
      <c r="Y189" s="193"/>
      <c r="Z189" s="194"/>
      <c r="AA189" s="194"/>
    </row>
    <row r="190" spans="1:27" s="132" customFormat="1" x14ac:dyDescent="0.3">
      <c r="A190" s="23"/>
      <c r="B190" s="23"/>
      <c r="C190" s="22"/>
      <c r="D190" s="131"/>
      <c r="E190" s="131"/>
      <c r="F190" s="131"/>
      <c r="G190" s="131"/>
      <c r="H190" s="131"/>
      <c r="I190" s="141"/>
      <c r="J190" s="141"/>
      <c r="K190" s="141"/>
      <c r="L190" s="142"/>
      <c r="M190" s="142"/>
      <c r="N190" s="142"/>
      <c r="O190" s="143"/>
      <c r="P190" s="143"/>
      <c r="Q190" s="144"/>
      <c r="R190" s="145"/>
      <c r="S190" s="144"/>
      <c r="T190" s="144"/>
      <c r="U190" s="193"/>
      <c r="V190" s="191"/>
      <c r="W190" s="191"/>
      <c r="X190" s="191"/>
      <c r="Y190" s="193"/>
      <c r="Z190" s="194"/>
      <c r="AA190" s="194"/>
    </row>
    <row r="191" spans="1:27" s="132" customFormat="1" x14ac:dyDescent="0.3">
      <c r="A191" s="23"/>
      <c r="B191" s="23"/>
      <c r="C191" s="22"/>
      <c r="D191" s="131"/>
      <c r="E191" s="131"/>
      <c r="F191" s="131"/>
      <c r="G191" s="131"/>
      <c r="H191" s="131"/>
      <c r="I191" s="141"/>
      <c r="J191" s="141"/>
      <c r="K191" s="141"/>
      <c r="L191" s="142"/>
      <c r="M191" s="142"/>
      <c r="N191" s="142"/>
      <c r="O191" s="143"/>
      <c r="P191" s="143"/>
      <c r="Q191" s="144"/>
      <c r="R191" s="145"/>
      <c r="S191" s="144"/>
      <c r="T191" s="144"/>
      <c r="U191" s="193"/>
      <c r="V191" s="191"/>
      <c r="W191" s="191"/>
      <c r="X191" s="191"/>
      <c r="Y191" s="193"/>
      <c r="Z191" s="194"/>
      <c r="AA191" s="194"/>
    </row>
    <row r="192" spans="1:27" s="132" customFormat="1" x14ac:dyDescent="0.3">
      <c r="A192" s="23"/>
      <c r="B192" s="23"/>
      <c r="C192" s="22"/>
      <c r="D192" s="131"/>
      <c r="E192" s="131"/>
      <c r="F192" s="131"/>
      <c r="G192" s="131"/>
      <c r="H192" s="131"/>
      <c r="I192" s="141"/>
      <c r="J192" s="141"/>
      <c r="K192" s="141"/>
      <c r="L192" s="142"/>
      <c r="M192" s="142"/>
      <c r="N192" s="142"/>
      <c r="O192" s="143"/>
      <c r="P192" s="143"/>
      <c r="Q192" s="144"/>
      <c r="R192" s="145"/>
      <c r="S192" s="144"/>
      <c r="T192" s="144"/>
      <c r="U192" s="193"/>
      <c r="V192" s="191"/>
      <c r="W192" s="191"/>
      <c r="X192" s="191"/>
      <c r="Y192" s="193"/>
      <c r="Z192" s="194"/>
      <c r="AA192" s="194"/>
    </row>
    <row r="193" spans="1:27" s="132" customFormat="1" x14ac:dyDescent="0.3">
      <c r="A193" s="23"/>
      <c r="B193" s="23"/>
      <c r="C193" s="22"/>
      <c r="D193" s="131"/>
      <c r="E193" s="131"/>
      <c r="F193" s="131"/>
      <c r="G193" s="131"/>
      <c r="H193" s="131"/>
      <c r="I193" s="141"/>
      <c r="J193" s="141"/>
      <c r="K193" s="141"/>
      <c r="L193" s="142"/>
      <c r="M193" s="142"/>
      <c r="N193" s="142"/>
      <c r="O193" s="143"/>
      <c r="P193" s="143"/>
      <c r="Q193" s="144"/>
      <c r="R193" s="145"/>
      <c r="S193" s="144"/>
      <c r="T193" s="144"/>
      <c r="U193" s="193"/>
      <c r="V193" s="191"/>
      <c r="W193" s="191"/>
      <c r="X193" s="191"/>
      <c r="Y193" s="193"/>
      <c r="Z193" s="194"/>
      <c r="AA193" s="194"/>
    </row>
    <row r="194" spans="1:27" s="132" customFormat="1" x14ac:dyDescent="0.3">
      <c r="A194" s="23"/>
      <c r="B194" s="23"/>
      <c r="C194" s="22"/>
      <c r="D194" s="131"/>
      <c r="E194" s="131"/>
      <c r="F194" s="131"/>
      <c r="G194" s="131"/>
      <c r="H194" s="131"/>
      <c r="I194" s="141"/>
      <c r="J194" s="141"/>
      <c r="K194" s="141"/>
      <c r="L194" s="142"/>
      <c r="M194" s="142"/>
      <c r="N194" s="142"/>
      <c r="O194" s="143"/>
      <c r="P194" s="143"/>
      <c r="Q194" s="144"/>
      <c r="R194" s="145"/>
      <c r="S194" s="144"/>
      <c r="T194" s="144"/>
      <c r="U194" s="193"/>
      <c r="V194" s="191"/>
      <c r="W194" s="191"/>
      <c r="X194" s="191"/>
      <c r="Y194" s="193"/>
      <c r="Z194" s="194"/>
      <c r="AA194" s="194"/>
    </row>
    <row r="195" spans="1:27" s="132" customFormat="1" x14ac:dyDescent="0.3">
      <c r="A195" s="23"/>
      <c r="B195" s="23"/>
      <c r="C195" s="22"/>
      <c r="D195" s="131"/>
      <c r="E195" s="131"/>
      <c r="F195" s="131"/>
      <c r="G195" s="131"/>
      <c r="H195" s="131"/>
      <c r="I195" s="141"/>
      <c r="J195" s="141"/>
      <c r="K195" s="141"/>
      <c r="L195" s="142"/>
      <c r="M195" s="142"/>
      <c r="N195" s="142"/>
      <c r="O195" s="143"/>
      <c r="P195" s="143"/>
      <c r="Q195" s="144"/>
      <c r="R195" s="145"/>
      <c r="S195" s="144"/>
      <c r="T195" s="144"/>
      <c r="U195" s="193"/>
      <c r="V195" s="191"/>
      <c r="W195" s="191"/>
      <c r="X195" s="191"/>
      <c r="Y195" s="193"/>
      <c r="Z195" s="194"/>
      <c r="AA195" s="194"/>
    </row>
    <row r="196" spans="1:27" s="132" customFormat="1" x14ac:dyDescent="0.3">
      <c r="A196" s="23"/>
      <c r="B196" s="23"/>
      <c r="C196" s="22"/>
      <c r="D196" s="131"/>
      <c r="E196" s="131"/>
      <c r="F196" s="131"/>
      <c r="G196" s="131"/>
      <c r="H196" s="131"/>
      <c r="I196" s="141"/>
      <c r="J196" s="141"/>
      <c r="K196" s="141"/>
      <c r="L196" s="142"/>
      <c r="M196" s="142"/>
      <c r="N196" s="142"/>
      <c r="O196" s="143"/>
      <c r="P196" s="143"/>
      <c r="Q196" s="144"/>
      <c r="R196" s="145"/>
      <c r="S196" s="144"/>
      <c r="T196" s="144"/>
      <c r="U196" s="193"/>
      <c r="V196" s="191"/>
      <c r="W196" s="191"/>
      <c r="X196" s="191"/>
      <c r="Y196" s="193"/>
      <c r="Z196" s="194"/>
      <c r="AA196" s="194"/>
    </row>
    <row r="197" spans="1:27" s="132" customFormat="1" x14ac:dyDescent="0.3">
      <c r="A197" s="23"/>
      <c r="B197" s="23"/>
      <c r="C197" s="22"/>
      <c r="D197" s="131"/>
      <c r="E197" s="131"/>
      <c r="F197" s="131"/>
      <c r="G197" s="131"/>
      <c r="H197" s="131"/>
      <c r="I197" s="141"/>
      <c r="J197" s="141"/>
      <c r="K197" s="141"/>
      <c r="L197" s="142"/>
      <c r="M197" s="142"/>
      <c r="N197" s="142"/>
      <c r="O197" s="143"/>
      <c r="P197" s="143"/>
      <c r="Q197" s="144"/>
      <c r="R197" s="145"/>
      <c r="S197" s="144"/>
      <c r="T197" s="144"/>
      <c r="U197" s="193"/>
      <c r="V197" s="191"/>
      <c r="W197" s="191"/>
      <c r="X197" s="191"/>
      <c r="Y197" s="193"/>
      <c r="Z197" s="194"/>
      <c r="AA197" s="194"/>
    </row>
    <row r="198" spans="1:27" s="132" customFormat="1" x14ac:dyDescent="0.3">
      <c r="A198" s="23"/>
      <c r="B198" s="23"/>
      <c r="C198" s="22"/>
      <c r="D198" s="131"/>
      <c r="E198" s="131"/>
      <c r="F198" s="131"/>
      <c r="G198" s="131"/>
      <c r="H198" s="131"/>
      <c r="I198" s="141"/>
      <c r="J198" s="141"/>
      <c r="K198" s="141"/>
      <c r="L198" s="142"/>
      <c r="M198" s="142"/>
      <c r="N198" s="142"/>
      <c r="O198" s="143"/>
      <c r="P198" s="143"/>
      <c r="Q198" s="144"/>
      <c r="R198" s="145"/>
      <c r="S198" s="144"/>
      <c r="T198" s="144"/>
      <c r="U198" s="193"/>
      <c r="V198" s="191"/>
      <c r="W198" s="191"/>
      <c r="X198" s="191"/>
      <c r="Y198" s="193"/>
      <c r="Z198" s="194"/>
      <c r="AA198" s="194"/>
    </row>
    <row r="199" spans="1:27" s="132" customFormat="1" x14ac:dyDescent="0.3">
      <c r="A199" s="23"/>
      <c r="B199" s="23"/>
      <c r="C199" s="22"/>
      <c r="D199" s="131"/>
      <c r="E199" s="131"/>
      <c r="F199" s="131"/>
      <c r="G199" s="131"/>
      <c r="H199" s="131"/>
      <c r="I199" s="141"/>
      <c r="J199" s="141"/>
      <c r="K199" s="141"/>
      <c r="L199" s="142"/>
      <c r="M199" s="142"/>
      <c r="N199" s="142"/>
      <c r="O199" s="143"/>
      <c r="P199" s="143"/>
      <c r="Q199" s="144"/>
      <c r="R199" s="145"/>
      <c r="S199" s="144"/>
      <c r="T199" s="144"/>
      <c r="U199" s="193"/>
      <c r="V199" s="191"/>
      <c r="W199" s="191"/>
      <c r="X199" s="191"/>
      <c r="Y199" s="193"/>
      <c r="Z199" s="194"/>
      <c r="AA199" s="194"/>
    </row>
    <row r="200" spans="1:27" s="132" customFormat="1" x14ac:dyDescent="0.3">
      <c r="A200" s="23"/>
      <c r="B200" s="23"/>
      <c r="C200" s="22"/>
      <c r="D200" s="131"/>
      <c r="E200" s="131"/>
      <c r="F200" s="131"/>
      <c r="G200" s="131"/>
      <c r="H200" s="131"/>
      <c r="I200" s="141"/>
      <c r="J200" s="141"/>
      <c r="K200" s="141"/>
      <c r="L200" s="142"/>
      <c r="M200" s="142"/>
      <c r="N200" s="142"/>
      <c r="O200" s="143"/>
      <c r="P200" s="143"/>
      <c r="Q200" s="144"/>
      <c r="R200" s="145"/>
      <c r="S200" s="144"/>
      <c r="T200" s="144"/>
      <c r="U200" s="193"/>
      <c r="V200" s="191"/>
      <c r="W200" s="191"/>
      <c r="X200" s="191"/>
      <c r="Y200" s="193"/>
      <c r="Z200" s="194"/>
      <c r="AA200" s="194"/>
    </row>
    <row r="201" spans="1:27" s="132" customFormat="1" x14ac:dyDescent="0.3">
      <c r="A201" s="23"/>
      <c r="B201" s="23"/>
      <c r="C201" s="22"/>
      <c r="D201" s="131"/>
      <c r="E201" s="131"/>
      <c r="F201" s="131"/>
      <c r="G201" s="131"/>
      <c r="H201" s="131"/>
      <c r="I201" s="141"/>
      <c r="J201" s="141"/>
      <c r="K201" s="141"/>
      <c r="L201" s="142"/>
      <c r="M201" s="142"/>
      <c r="N201" s="142"/>
      <c r="O201" s="143"/>
      <c r="P201" s="143"/>
      <c r="Q201" s="144"/>
      <c r="R201" s="145"/>
      <c r="S201" s="144"/>
      <c r="T201" s="144"/>
      <c r="U201" s="193"/>
      <c r="V201" s="191"/>
      <c r="W201" s="191"/>
      <c r="X201" s="191"/>
      <c r="Y201" s="193"/>
      <c r="Z201" s="194"/>
      <c r="AA201" s="194"/>
    </row>
    <row r="202" spans="1:27" s="132" customFormat="1" x14ac:dyDescent="0.3">
      <c r="A202" s="23"/>
      <c r="B202" s="23"/>
      <c r="C202" s="22"/>
      <c r="D202" s="131"/>
      <c r="E202" s="131"/>
      <c r="F202" s="131"/>
      <c r="G202" s="131"/>
      <c r="H202" s="131"/>
      <c r="I202" s="141"/>
      <c r="J202" s="141"/>
      <c r="K202" s="141"/>
      <c r="L202" s="142"/>
      <c r="M202" s="142"/>
      <c r="N202" s="142"/>
      <c r="O202" s="143"/>
      <c r="P202" s="143"/>
      <c r="Q202" s="144"/>
      <c r="R202" s="145"/>
      <c r="S202" s="144"/>
      <c r="T202" s="144"/>
      <c r="U202" s="193"/>
      <c r="V202" s="191"/>
      <c r="W202" s="191"/>
      <c r="X202" s="191"/>
      <c r="Y202" s="193"/>
      <c r="Z202" s="194"/>
      <c r="AA202" s="194"/>
    </row>
    <row r="203" spans="1:27" s="132" customFormat="1" x14ac:dyDescent="0.3">
      <c r="A203" s="23"/>
      <c r="B203" s="23"/>
      <c r="C203" s="22"/>
      <c r="D203" s="131"/>
      <c r="E203" s="131"/>
      <c r="F203" s="131"/>
      <c r="G203" s="131"/>
      <c r="H203" s="131"/>
      <c r="I203" s="141"/>
      <c r="J203" s="141"/>
      <c r="K203" s="141"/>
      <c r="L203" s="142"/>
      <c r="M203" s="142"/>
      <c r="N203" s="142"/>
      <c r="O203" s="143"/>
      <c r="P203" s="143"/>
      <c r="Q203" s="144"/>
      <c r="R203" s="145"/>
      <c r="S203" s="144"/>
      <c r="T203" s="144"/>
      <c r="U203" s="193"/>
      <c r="V203" s="191"/>
      <c r="W203" s="191"/>
      <c r="X203" s="191"/>
      <c r="Y203" s="193"/>
      <c r="Z203" s="194"/>
      <c r="AA203" s="194"/>
    </row>
    <row r="204" spans="1:27" s="132" customFormat="1" x14ac:dyDescent="0.3">
      <c r="A204" s="23"/>
      <c r="B204" s="23"/>
      <c r="C204" s="22"/>
      <c r="D204" s="131"/>
      <c r="E204" s="131"/>
      <c r="F204" s="131"/>
      <c r="G204" s="131"/>
      <c r="H204" s="131"/>
      <c r="I204" s="141"/>
      <c r="J204" s="141"/>
      <c r="K204" s="141"/>
      <c r="L204" s="142"/>
      <c r="M204" s="142"/>
      <c r="N204" s="142"/>
      <c r="O204" s="143"/>
      <c r="P204" s="143"/>
      <c r="Q204" s="144"/>
      <c r="R204" s="145"/>
      <c r="S204" s="144"/>
      <c r="T204" s="144"/>
      <c r="U204" s="193"/>
      <c r="V204" s="191"/>
      <c r="W204" s="191"/>
      <c r="X204" s="191"/>
      <c r="Y204" s="193"/>
      <c r="Z204" s="194"/>
      <c r="AA204" s="194"/>
    </row>
    <row r="205" spans="1:27" s="132" customFormat="1" x14ac:dyDescent="0.3">
      <c r="A205" s="23"/>
      <c r="B205" s="23"/>
      <c r="C205" s="22"/>
      <c r="D205" s="131"/>
      <c r="E205" s="131"/>
      <c r="F205" s="131"/>
      <c r="G205" s="131"/>
      <c r="H205" s="131"/>
      <c r="I205" s="141"/>
      <c r="J205" s="141"/>
      <c r="K205" s="141"/>
      <c r="L205" s="142"/>
      <c r="M205" s="142"/>
      <c r="N205" s="142"/>
      <c r="O205" s="143"/>
      <c r="P205" s="143"/>
      <c r="Q205" s="144"/>
      <c r="R205" s="145"/>
      <c r="S205" s="144"/>
      <c r="T205" s="144"/>
      <c r="U205" s="193"/>
      <c r="V205" s="191"/>
      <c r="W205" s="191"/>
      <c r="X205" s="191"/>
      <c r="Y205" s="193"/>
      <c r="Z205" s="194"/>
      <c r="AA205" s="194"/>
    </row>
    <row r="206" spans="1:27" s="132" customFormat="1" x14ac:dyDescent="0.3">
      <c r="A206" s="23"/>
      <c r="B206" s="23"/>
      <c r="C206" s="22"/>
      <c r="D206" s="131"/>
      <c r="E206" s="131"/>
      <c r="F206" s="131"/>
      <c r="G206" s="131"/>
      <c r="H206" s="131"/>
      <c r="I206" s="141"/>
      <c r="J206" s="141"/>
      <c r="K206" s="141"/>
      <c r="L206" s="142"/>
      <c r="M206" s="142"/>
      <c r="N206" s="142"/>
      <c r="O206" s="143"/>
      <c r="P206" s="143"/>
      <c r="Q206" s="144"/>
      <c r="R206" s="145"/>
      <c r="S206" s="144"/>
      <c r="T206" s="144"/>
      <c r="U206" s="193"/>
      <c r="V206" s="191"/>
      <c r="W206" s="191"/>
      <c r="X206" s="191"/>
      <c r="Y206" s="193"/>
      <c r="Z206" s="194"/>
      <c r="AA206" s="194"/>
    </row>
    <row r="207" spans="1:27" s="24" customFormat="1" x14ac:dyDescent="0.3">
      <c r="A207" s="23"/>
      <c r="B207" s="23"/>
      <c r="C207" s="22"/>
      <c r="D207" s="22"/>
      <c r="E207" s="22"/>
      <c r="F207" s="22"/>
      <c r="G207" s="22"/>
      <c r="H207" s="22"/>
      <c r="I207" s="43"/>
      <c r="J207" s="43"/>
      <c r="K207" s="43"/>
      <c r="L207" s="14"/>
      <c r="M207" s="14"/>
      <c r="N207" s="14"/>
      <c r="O207" s="44"/>
      <c r="P207" s="44"/>
      <c r="Q207" s="45"/>
      <c r="R207" s="46"/>
      <c r="S207" s="45"/>
      <c r="T207" s="45"/>
      <c r="U207" s="179"/>
      <c r="V207" s="188"/>
      <c r="W207" s="188"/>
      <c r="X207" s="188"/>
      <c r="Y207" s="179"/>
      <c r="Z207" s="195"/>
      <c r="AA207" s="195"/>
    </row>
    <row r="208" spans="1:27" s="24" customFormat="1" x14ac:dyDescent="0.3">
      <c r="A208" s="23"/>
      <c r="B208" s="23"/>
      <c r="C208" s="22"/>
      <c r="D208" s="22"/>
      <c r="E208" s="22"/>
      <c r="F208" s="22"/>
      <c r="G208" s="22"/>
      <c r="H208" s="22"/>
      <c r="I208" s="43"/>
      <c r="J208" s="43"/>
      <c r="K208" s="43"/>
      <c r="L208" s="14"/>
      <c r="M208" s="14"/>
      <c r="N208" s="14"/>
      <c r="O208" s="44"/>
      <c r="P208" s="44"/>
      <c r="Q208" s="45"/>
      <c r="R208" s="46"/>
      <c r="S208" s="45"/>
      <c r="T208" s="45"/>
      <c r="U208" s="179"/>
      <c r="V208" s="188"/>
      <c r="W208" s="188"/>
      <c r="X208" s="188"/>
      <c r="Y208" s="179"/>
      <c r="Z208" s="195"/>
      <c r="AA208" s="195"/>
    </row>
    <row r="209" spans="1:27" s="24" customFormat="1" x14ac:dyDescent="0.3">
      <c r="A209" s="23"/>
      <c r="B209" s="23"/>
      <c r="C209" s="22"/>
      <c r="D209" s="22"/>
      <c r="E209" s="22"/>
      <c r="F209" s="22"/>
      <c r="G209" s="22"/>
      <c r="H209" s="22"/>
      <c r="I209" s="43"/>
      <c r="J209" s="43"/>
      <c r="K209" s="43"/>
      <c r="L209" s="14"/>
      <c r="M209" s="14"/>
      <c r="N209" s="14"/>
      <c r="O209" s="44"/>
      <c r="P209" s="44"/>
      <c r="Q209" s="45"/>
      <c r="R209" s="46"/>
      <c r="S209" s="45"/>
      <c r="T209" s="45"/>
      <c r="U209" s="179"/>
      <c r="V209" s="188"/>
      <c r="W209" s="188"/>
      <c r="X209" s="188"/>
      <c r="Y209" s="179"/>
      <c r="Z209" s="195"/>
      <c r="AA209" s="195"/>
    </row>
    <row r="210" spans="1:27" s="24" customFormat="1" x14ac:dyDescent="0.3">
      <c r="A210" s="23"/>
      <c r="B210" s="23"/>
      <c r="C210" s="22"/>
      <c r="D210" s="22"/>
      <c r="E210" s="22"/>
      <c r="F210" s="22"/>
      <c r="G210" s="22"/>
      <c r="H210" s="22"/>
      <c r="I210" s="43"/>
      <c r="J210" s="43"/>
      <c r="K210" s="43"/>
      <c r="L210" s="14"/>
      <c r="M210" s="14"/>
      <c r="N210" s="14"/>
      <c r="O210" s="44"/>
      <c r="P210" s="44"/>
      <c r="Q210" s="45"/>
      <c r="R210" s="46"/>
      <c r="S210" s="45"/>
      <c r="T210" s="45"/>
      <c r="U210" s="179"/>
      <c r="V210" s="188"/>
      <c r="W210" s="188"/>
      <c r="X210" s="188"/>
      <c r="Y210" s="179"/>
      <c r="Z210" s="195"/>
      <c r="AA210" s="195"/>
    </row>
    <row r="211" spans="1:27" s="24" customFormat="1" x14ac:dyDescent="0.3">
      <c r="A211" s="23"/>
      <c r="B211" s="23"/>
      <c r="C211" s="22"/>
      <c r="D211" s="22"/>
      <c r="E211" s="22"/>
      <c r="F211" s="22"/>
      <c r="G211" s="22"/>
      <c r="H211" s="22"/>
      <c r="I211" s="43"/>
      <c r="J211" s="43"/>
      <c r="K211" s="43"/>
      <c r="L211" s="14"/>
      <c r="M211" s="14"/>
      <c r="N211" s="14"/>
      <c r="O211" s="44"/>
      <c r="P211" s="44"/>
      <c r="Q211" s="45"/>
      <c r="R211" s="46"/>
      <c r="S211" s="45"/>
      <c r="T211" s="45"/>
      <c r="U211" s="179"/>
      <c r="V211" s="188"/>
      <c r="W211" s="188"/>
      <c r="X211" s="188"/>
      <c r="Y211" s="179"/>
      <c r="Z211" s="195"/>
      <c r="AA211" s="195"/>
    </row>
    <row r="212" spans="1:27" s="24" customFormat="1" x14ac:dyDescent="0.3">
      <c r="A212" s="23"/>
      <c r="B212" s="23"/>
      <c r="C212" s="22"/>
      <c r="D212" s="22"/>
      <c r="E212" s="22"/>
      <c r="F212" s="22"/>
      <c r="G212" s="22"/>
      <c r="H212" s="22"/>
      <c r="I212" s="43"/>
      <c r="J212" s="43"/>
      <c r="K212" s="43"/>
      <c r="L212" s="14"/>
      <c r="M212" s="14"/>
      <c r="N212" s="14"/>
      <c r="O212" s="44"/>
      <c r="P212" s="44"/>
      <c r="Q212" s="45"/>
      <c r="R212" s="46"/>
      <c r="S212" s="45"/>
      <c r="T212" s="45"/>
      <c r="U212" s="179"/>
      <c r="V212" s="188"/>
      <c r="W212" s="188"/>
      <c r="X212" s="188"/>
      <c r="Y212" s="179"/>
      <c r="Z212" s="195"/>
      <c r="AA212" s="195"/>
    </row>
    <row r="213" spans="1:27" s="24" customFormat="1" x14ac:dyDescent="0.3">
      <c r="A213" s="23"/>
      <c r="B213" s="23"/>
      <c r="C213" s="22"/>
      <c r="D213" s="22"/>
      <c r="E213" s="22"/>
      <c r="F213" s="22"/>
      <c r="G213" s="22"/>
      <c r="H213" s="22"/>
      <c r="I213" s="43"/>
      <c r="J213" s="43"/>
      <c r="K213" s="43"/>
      <c r="L213" s="14"/>
      <c r="M213" s="14"/>
      <c r="N213" s="14"/>
      <c r="O213" s="44"/>
      <c r="P213" s="44"/>
      <c r="Q213" s="45"/>
      <c r="R213" s="46"/>
      <c r="S213" s="45"/>
      <c r="T213" s="45"/>
      <c r="U213" s="179"/>
      <c r="V213" s="188"/>
      <c r="W213" s="188"/>
      <c r="X213" s="188"/>
      <c r="Y213" s="179"/>
      <c r="Z213" s="195"/>
      <c r="AA213" s="195"/>
    </row>
    <row r="214" spans="1:27" s="24" customFormat="1" x14ac:dyDescent="0.3">
      <c r="A214" s="23"/>
      <c r="B214" s="23"/>
      <c r="C214" s="22"/>
      <c r="D214" s="22"/>
      <c r="E214" s="22"/>
      <c r="F214" s="22"/>
      <c r="G214" s="22"/>
      <c r="H214" s="22"/>
      <c r="I214" s="43"/>
      <c r="J214" s="43"/>
      <c r="K214" s="43"/>
      <c r="L214" s="14"/>
      <c r="M214" s="14"/>
      <c r="N214" s="14"/>
      <c r="O214" s="44"/>
      <c r="P214" s="44"/>
      <c r="Q214" s="45"/>
      <c r="R214" s="46"/>
      <c r="S214" s="45"/>
      <c r="T214" s="45"/>
      <c r="U214" s="179"/>
      <c r="V214" s="188"/>
      <c r="W214" s="188"/>
      <c r="X214" s="188"/>
      <c r="Y214" s="179"/>
      <c r="Z214" s="195"/>
      <c r="AA214" s="195"/>
    </row>
    <row r="215" spans="1:27" s="24" customFormat="1" x14ac:dyDescent="0.3">
      <c r="A215" s="23"/>
      <c r="B215" s="23"/>
      <c r="C215" s="22"/>
      <c r="D215" s="22"/>
      <c r="E215" s="22"/>
      <c r="F215" s="22"/>
      <c r="G215" s="22"/>
      <c r="H215" s="22"/>
      <c r="I215" s="43"/>
      <c r="J215" s="43"/>
      <c r="K215" s="43"/>
      <c r="L215" s="14"/>
      <c r="M215" s="14"/>
      <c r="N215" s="14"/>
      <c r="O215" s="44"/>
      <c r="P215" s="44"/>
      <c r="Q215" s="45"/>
      <c r="R215" s="46"/>
      <c r="S215" s="45"/>
      <c r="T215" s="45"/>
      <c r="U215" s="179"/>
      <c r="V215" s="188"/>
      <c r="W215" s="188"/>
      <c r="X215" s="188"/>
      <c r="Y215" s="179"/>
      <c r="Z215" s="195"/>
      <c r="AA215" s="195"/>
    </row>
    <row r="216" spans="1:27" s="24" customFormat="1" x14ac:dyDescent="0.3">
      <c r="A216" s="23"/>
      <c r="B216" s="23"/>
      <c r="C216" s="22"/>
      <c r="D216" s="22"/>
      <c r="E216" s="22"/>
      <c r="F216" s="22"/>
      <c r="G216" s="22"/>
      <c r="H216" s="22"/>
      <c r="I216" s="43"/>
      <c r="J216" s="43"/>
      <c r="K216" s="43"/>
      <c r="L216" s="14"/>
      <c r="M216" s="14"/>
      <c r="N216" s="14"/>
      <c r="O216" s="44"/>
      <c r="P216" s="44"/>
      <c r="Q216" s="45"/>
      <c r="R216" s="46"/>
      <c r="S216" s="45"/>
      <c r="T216" s="45"/>
      <c r="U216" s="179"/>
      <c r="V216" s="188"/>
      <c r="W216" s="188"/>
      <c r="X216" s="188"/>
      <c r="Y216" s="179"/>
      <c r="Z216" s="195"/>
      <c r="AA216" s="195"/>
    </row>
    <row r="217" spans="1:27" s="24" customFormat="1" x14ac:dyDescent="0.3">
      <c r="A217" s="23"/>
      <c r="B217" s="23"/>
      <c r="C217" s="22"/>
      <c r="D217" s="22"/>
      <c r="E217" s="22"/>
      <c r="F217" s="22"/>
      <c r="G217" s="22"/>
      <c r="H217" s="22"/>
      <c r="I217" s="43"/>
      <c r="J217" s="43"/>
      <c r="K217" s="43"/>
      <c r="L217" s="14"/>
      <c r="M217" s="14"/>
      <c r="N217" s="14"/>
      <c r="O217" s="44"/>
      <c r="P217" s="44"/>
      <c r="Q217" s="45"/>
      <c r="R217" s="46"/>
      <c r="S217" s="45"/>
      <c r="T217" s="45"/>
      <c r="U217" s="179"/>
      <c r="V217" s="188"/>
      <c r="W217" s="188"/>
      <c r="X217" s="188"/>
      <c r="Y217" s="179"/>
      <c r="Z217" s="195"/>
      <c r="AA217" s="195"/>
    </row>
    <row r="218" spans="1:27" s="24" customFormat="1" x14ac:dyDescent="0.3">
      <c r="A218" s="23"/>
      <c r="B218" s="23"/>
      <c r="C218" s="22"/>
      <c r="D218" s="22"/>
      <c r="E218" s="22"/>
      <c r="F218" s="22"/>
      <c r="G218" s="22"/>
      <c r="H218" s="22"/>
      <c r="I218" s="43"/>
      <c r="J218" s="43"/>
      <c r="K218" s="43"/>
      <c r="L218" s="14"/>
      <c r="M218" s="14"/>
      <c r="N218" s="14"/>
      <c r="O218" s="44"/>
      <c r="P218" s="44"/>
      <c r="Q218" s="45"/>
      <c r="R218" s="46"/>
      <c r="S218" s="45"/>
      <c r="T218" s="45"/>
      <c r="U218" s="179"/>
      <c r="V218" s="188"/>
      <c r="W218" s="188"/>
      <c r="X218" s="188"/>
      <c r="Y218" s="179"/>
      <c r="Z218" s="195"/>
      <c r="AA218" s="195"/>
    </row>
    <row r="219" spans="1:27" s="24" customFormat="1" x14ac:dyDescent="0.3">
      <c r="A219" s="23"/>
      <c r="B219" s="23"/>
      <c r="C219" s="22"/>
      <c r="D219" s="22"/>
      <c r="E219" s="22"/>
      <c r="F219" s="22"/>
      <c r="G219" s="22"/>
      <c r="H219" s="22"/>
      <c r="I219" s="43"/>
      <c r="J219" s="43"/>
      <c r="K219" s="43"/>
      <c r="L219" s="14"/>
      <c r="M219" s="14"/>
      <c r="N219" s="14"/>
      <c r="O219" s="44"/>
      <c r="P219" s="44"/>
      <c r="Q219" s="45"/>
      <c r="R219" s="46"/>
      <c r="S219" s="45"/>
      <c r="T219" s="45"/>
      <c r="U219" s="179"/>
      <c r="V219" s="188"/>
      <c r="W219" s="188"/>
      <c r="X219" s="188"/>
      <c r="Y219" s="179"/>
      <c r="Z219" s="195"/>
      <c r="AA219" s="195"/>
    </row>
    <row r="220" spans="1:27" s="24" customFormat="1" x14ac:dyDescent="0.3">
      <c r="A220" s="23"/>
      <c r="B220" s="23"/>
      <c r="C220" s="22"/>
      <c r="D220" s="22"/>
      <c r="E220" s="22"/>
      <c r="F220" s="22"/>
      <c r="G220" s="22"/>
      <c r="H220" s="22"/>
      <c r="I220" s="43"/>
      <c r="J220" s="43"/>
      <c r="K220" s="43"/>
      <c r="L220" s="14"/>
      <c r="M220" s="14"/>
      <c r="N220" s="14"/>
      <c r="O220" s="44"/>
      <c r="P220" s="44"/>
      <c r="Q220" s="45"/>
      <c r="R220" s="46"/>
      <c r="S220" s="45"/>
      <c r="T220" s="45"/>
      <c r="U220" s="179"/>
      <c r="V220" s="188"/>
      <c r="W220" s="188"/>
      <c r="X220" s="188"/>
      <c r="Y220" s="179"/>
      <c r="Z220" s="195"/>
      <c r="AA220" s="195"/>
    </row>
    <row r="221" spans="1:27" s="24" customFormat="1" x14ac:dyDescent="0.3">
      <c r="A221" s="23"/>
      <c r="B221" s="23"/>
      <c r="C221" s="22"/>
      <c r="D221" s="22"/>
      <c r="E221" s="22"/>
      <c r="F221" s="22"/>
      <c r="G221" s="22"/>
      <c r="H221" s="22"/>
      <c r="I221" s="43"/>
      <c r="J221" s="43"/>
      <c r="K221" s="43"/>
      <c r="L221" s="14"/>
      <c r="M221" s="14"/>
      <c r="N221" s="14"/>
      <c r="O221" s="44"/>
      <c r="P221" s="44"/>
      <c r="Q221" s="45"/>
      <c r="R221" s="46"/>
      <c r="S221" s="45"/>
      <c r="T221" s="45"/>
      <c r="U221" s="179"/>
      <c r="V221" s="188"/>
      <c r="W221" s="188"/>
      <c r="X221" s="188"/>
      <c r="Y221" s="179"/>
      <c r="Z221" s="195"/>
      <c r="AA221" s="195"/>
    </row>
    <row r="222" spans="1:27" s="24" customFormat="1" x14ac:dyDescent="0.3">
      <c r="A222" s="23"/>
      <c r="B222" s="23"/>
      <c r="C222" s="22"/>
      <c r="D222" s="22"/>
      <c r="E222" s="22"/>
      <c r="F222" s="22"/>
      <c r="G222" s="22"/>
      <c r="H222" s="22"/>
      <c r="I222" s="43"/>
      <c r="J222" s="43"/>
      <c r="K222" s="43"/>
      <c r="L222" s="14"/>
      <c r="M222" s="14"/>
      <c r="N222" s="14"/>
      <c r="O222" s="44"/>
      <c r="P222" s="44"/>
      <c r="Q222" s="45"/>
      <c r="R222" s="46"/>
      <c r="S222" s="45"/>
      <c r="T222" s="45"/>
      <c r="U222" s="179"/>
      <c r="V222" s="188"/>
      <c r="W222" s="188"/>
      <c r="X222" s="188"/>
      <c r="Y222" s="179"/>
      <c r="Z222" s="195"/>
      <c r="AA222" s="195"/>
    </row>
    <row r="223" spans="1:27" s="24" customFormat="1" x14ac:dyDescent="0.3">
      <c r="A223" s="23"/>
      <c r="B223" s="23"/>
      <c r="C223" s="22"/>
      <c r="D223" s="22"/>
      <c r="E223" s="22"/>
      <c r="F223" s="22"/>
      <c r="G223" s="22"/>
      <c r="H223" s="22"/>
      <c r="I223" s="43"/>
      <c r="J223" s="43"/>
      <c r="K223" s="43"/>
      <c r="L223" s="14"/>
      <c r="M223" s="14"/>
      <c r="N223" s="14"/>
      <c r="O223" s="44"/>
      <c r="P223" s="44"/>
      <c r="Q223" s="45"/>
      <c r="R223" s="46"/>
      <c r="S223" s="45"/>
      <c r="T223" s="45"/>
      <c r="U223" s="179"/>
      <c r="V223" s="188"/>
      <c r="W223" s="188"/>
      <c r="X223" s="188"/>
      <c r="Y223" s="179"/>
      <c r="Z223" s="195"/>
      <c r="AA223" s="195"/>
    </row>
    <row r="224" spans="1:27" s="24" customFormat="1" x14ac:dyDescent="0.3">
      <c r="A224" s="23"/>
      <c r="B224" s="23"/>
      <c r="C224" s="22"/>
      <c r="D224" s="22"/>
      <c r="E224" s="22"/>
      <c r="F224" s="22"/>
      <c r="G224" s="22"/>
      <c r="H224" s="22"/>
      <c r="I224" s="43"/>
      <c r="J224" s="43"/>
      <c r="K224" s="43"/>
      <c r="L224" s="14"/>
      <c r="M224" s="14"/>
      <c r="N224" s="14"/>
      <c r="O224" s="44"/>
      <c r="P224" s="44"/>
      <c r="Q224" s="45"/>
      <c r="R224" s="46"/>
      <c r="S224" s="45"/>
      <c r="T224" s="45"/>
      <c r="U224" s="179"/>
      <c r="V224" s="188"/>
      <c r="W224" s="188"/>
      <c r="X224" s="188"/>
      <c r="Y224" s="179"/>
      <c r="Z224" s="195"/>
      <c r="AA224" s="195"/>
    </row>
    <row r="225" spans="1:27" s="24" customFormat="1" x14ac:dyDescent="0.3">
      <c r="A225" s="23"/>
      <c r="B225" s="23"/>
      <c r="C225" s="22"/>
      <c r="D225" s="22"/>
      <c r="E225" s="22"/>
      <c r="F225" s="22"/>
      <c r="G225" s="22"/>
      <c r="H225" s="22"/>
      <c r="I225" s="43"/>
      <c r="J225" s="43"/>
      <c r="K225" s="43"/>
      <c r="L225" s="14"/>
      <c r="M225" s="14"/>
      <c r="N225" s="14"/>
      <c r="O225" s="44"/>
      <c r="P225" s="44"/>
      <c r="Q225" s="45"/>
      <c r="R225" s="46"/>
      <c r="S225" s="45"/>
      <c r="T225" s="45"/>
      <c r="U225" s="179"/>
      <c r="V225" s="188"/>
      <c r="W225" s="188"/>
      <c r="X225" s="188"/>
      <c r="Y225" s="179"/>
      <c r="Z225" s="195"/>
      <c r="AA225" s="195"/>
    </row>
    <row r="226" spans="1:27" s="24" customFormat="1" x14ac:dyDescent="0.3">
      <c r="A226" s="23"/>
      <c r="B226" s="23"/>
      <c r="C226" s="22"/>
      <c r="D226" s="22"/>
      <c r="E226" s="22"/>
      <c r="F226" s="22"/>
      <c r="G226" s="22"/>
      <c r="H226" s="22"/>
      <c r="I226" s="43"/>
      <c r="J226" s="43"/>
      <c r="K226" s="43"/>
      <c r="L226" s="14"/>
      <c r="M226" s="14"/>
      <c r="N226" s="14"/>
      <c r="O226" s="44"/>
      <c r="P226" s="44"/>
      <c r="Q226" s="45"/>
      <c r="R226" s="46"/>
      <c r="S226" s="45"/>
      <c r="T226" s="45"/>
      <c r="U226" s="179"/>
      <c r="V226" s="188"/>
      <c r="W226" s="188"/>
      <c r="X226" s="188"/>
      <c r="Y226" s="179"/>
      <c r="Z226" s="195"/>
      <c r="AA226" s="195"/>
    </row>
    <row r="227" spans="1:27" s="24" customFormat="1" x14ac:dyDescent="0.3">
      <c r="A227" s="23"/>
      <c r="B227" s="23"/>
      <c r="C227" s="22"/>
      <c r="D227" s="22"/>
      <c r="E227" s="22"/>
      <c r="F227" s="22"/>
      <c r="G227" s="22"/>
      <c r="H227" s="22"/>
      <c r="I227" s="43"/>
      <c r="J227" s="43"/>
      <c r="K227" s="43"/>
      <c r="L227" s="14"/>
      <c r="M227" s="14"/>
      <c r="N227" s="14"/>
      <c r="O227" s="44"/>
      <c r="P227" s="44"/>
      <c r="Q227" s="45"/>
      <c r="R227" s="46"/>
      <c r="S227" s="45"/>
      <c r="T227" s="45"/>
      <c r="U227" s="179"/>
      <c r="V227" s="188"/>
      <c r="W227" s="188"/>
      <c r="X227" s="188"/>
      <c r="Y227" s="179"/>
      <c r="Z227" s="195"/>
      <c r="AA227" s="195"/>
    </row>
    <row r="228" spans="1:27" s="24" customFormat="1" x14ac:dyDescent="0.3">
      <c r="A228" s="23"/>
      <c r="B228" s="23"/>
      <c r="C228" s="22"/>
      <c r="D228" s="22"/>
      <c r="E228" s="22"/>
      <c r="F228" s="22"/>
      <c r="G228" s="22"/>
      <c r="H228" s="22"/>
      <c r="I228" s="43"/>
      <c r="J228" s="43"/>
      <c r="K228" s="43"/>
      <c r="L228" s="14"/>
      <c r="M228" s="14"/>
      <c r="N228" s="14"/>
      <c r="O228" s="44"/>
      <c r="P228" s="44"/>
      <c r="Q228" s="45"/>
      <c r="R228" s="46"/>
      <c r="S228" s="45"/>
      <c r="T228" s="45"/>
      <c r="U228" s="179"/>
      <c r="V228" s="188"/>
      <c r="W228" s="188"/>
      <c r="X228" s="188"/>
      <c r="Y228" s="179"/>
      <c r="Z228" s="195"/>
      <c r="AA228" s="195"/>
    </row>
    <row r="229" spans="1:27" s="24" customFormat="1" x14ac:dyDescent="0.3">
      <c r="A229" s="23"/>
      <c r="B229" s="23"/>
      <c r="C229" s="22"/>
      <c r="D229" s="22"/>
      <c r="E229" s="22"/>
      <c r="F229" s="22"/>
      <c r="G229" s="22"/>
      <c r="H229" s="22"/>
      <c r="I229" s="43"/>
      <c r="J229" s="43"/>
      <c r="K229" s="43"/>
      <c r="L229" s="14"/>
      <c r="M229" s="14"/>
      <c r="N229" s="14"/>
      <c r="O229" s="44"/>
      <c r="P229" s="44"/>
      <c r="Q229" s="45"/>
      <c r="R229" s="46"/>
      <c r="S229" s="45"/>
      <c r="T229" s="45"/>
      <c r="U229" s="179"/>
      <c r="V229" s="188"/>
      <c r="W229" s="188"/>
      <c r="X229" s="188"/>
      <c r="Y229" s="179"/>
      <c r="Z229" s="195"/>
      <c r="AA229" s="195"/>
    </row>
    <row r="230" spans="1:27" s="24" customFormat="1" x14ac:dyDescent="0.3">
      <c r="A230" s="23"/>
      <c r="B230" s="23"/>
      <c r="C230" s="22"/>
      <c r="D230" s="22"/>
      <c r="E230" s="22"/>
      <c r="F230" s="22"/>
      <c r="G230" s="22"/>
      <c r="H230" s="22"/>
      <c r="I230" s="43"/>
      <c r="J230" s="43"/>
      <c r="K230" s="43"/>
      <c r="L230" s="14"/>
      <c r="M230" s="14"/>
      <c r="N230" s="14"/>
      <c r="O230" s="44"/>
      <c r="P230" s="44"/>
      <c r="Q230" s="45"/>
      <c r="R230" s="46"/>
      <c r="S230" s="45"/>
      <c r="T230" s="45"/>
      <c r="U230" s="179"/>
      <c r="V230" s="188"/>
      <c r="W230" s="188"/>
      <c r="X230" s="188"/>
      <c r="Y230" s="179"/>
      <c r="Z230" s="195"/>
      <c r="AA230" s="195"/>
    </row>
    <row r="231" spans="1:27" s="24" customFormat="1" x14ac:dyDescent="0.3">
      <c r="A231" s="23"/>
      <c r="B231" s="23"/>
      <c r="C231" s="22"/>
      <c r="D231" s="22"/>
      <c r="E231" s="22"/>
      <c r="F231" s="22"/>
      <c r="G231" s="22"/>
      <c r="H231" s="22"/>
      <c r="I231" s="43"/>
      <c r="J231" s="43"/>
      <c r="K231" s="43"/>
      <c r="L231" s="14"/>
      <c r="M231" s="14"/>
      <c r="N231" s="14"/>
      <c r="O231" s="44"/>
      <c r="P231" s="44"/>
      <c r="Q231" s="45"/>
      <c r="R231" s="46"/>
      <c r="S231" s="45"/>
      <c r="T231" s="45"/>
      <c r="U231" s="179"/>
      <c r="V231" s="188"/>
      <c r="W231" s="188"/>
      <c r="X231" s="188"/>
      <c r="Y231" s="179"/>
      <c r="Z231" s="195"/>
      <c r="AA231" s="195"/>
    </row>
    <row r="232" spans="1:27" s="24" customFormat="1" x14ac:dyDescent="0.3">
      <c r="A232" s="23"/>
      <c r="B232" s="23"/>
      <c r="C232" s="22"/>
      <c r="D232" s="22"/>
      <c r="E232" s="22"/>
      <c r="F232" s="22"/>
      <c r="G232" s="22"/>
      <c r="H232" s="22"/>
      <c r="I232" s="43"/>
      <c r="J232" s="43"/>
      <c r="K232" s="43"/>
      <c r="L232" s="14"/>
      <c r="M232" s="14"/>
      <c r="N232" s="14"/>
      <c r="O232" s="44"/>
      <c r="P232" s="44"/>
      <c r="Q232" s="45"/>
      <c r="R232" s="46"/>
      <c r="S232" s="45"/>
      <c r="T232" s="45"/>
      <c r="U232" s="179"/>
      <c r="V232" s="188"/>
      <c r="W232" s="188"/>
      <c r="X232" s="188"/>
      <c r="Y232" s="179"/>
      <c r="Z232" s="195"/>
      <c r="AA232" s="195"/>
    </row>
    <row r="233" spans="1:27" s="24" customFormat="1" x14ac:dyDescent="0.3">
      <c r="A233" s="23"/>
      <c r="B233" s="23"/>
      <c r="C233" s="22"/>
      <c r="D233" s="22"/>
      <c r="E233" s="22"/>
      <c r="F233" s="22"/>
      <c r="G233" s="22"/>
      <c r="H233" s="22"/>
      <c r="I233" s="43"/>
      <c r="J233" s="43"/>
      <c r="K233" s="43"/>
      <c r="L233" s="14"/>
      <c r="M233" s="14"/>
      <c r="N233" s="14"/>
      <c r="O233" s="44"/>
      <c r="P233" s="44"/>
      <c r="Q233" s="45"/>
      <c r="R233" s="46"/>
      <c r="S233" s="45"/>
      <c r="T233" s="45"/>
      <c r="U233" s="179"/>
      <c r="V233" s="188"/>
      <c r="W233" s="188"/>
      <c r="X233" s="188"/>
      <c r="Y233" s="179"/>
      <c r="Z233" s="195"/>
      <c r="AA233" s="195"/>
    </row>
    <row r="234" spans="1:27" s="24" customFormat="1" x14ac:dyDescent="0.3">
      <c r="A234" s="23"/>
      <c r="B234" s="23"/>
      <c r="C234" s="22"/>
      <c r="D234" s="22"/>
      <c r="E234" s="22"/>
      <c r="F234" s="22"/>
      <c r="G234" s="22"/>
      <c r="H234" s="22"/>
      <c r="I234" s="43"/>
      <c r="J234" s="43"/>
      <c r="K234" s="43"/>
      <c r="L234" s="14"/>
      <c r="M234" s="14"/>
      <c r="N234" s="14"/>
      <c r="O234" s="44"/>
      <c r="P234" s="44"/>
      <c r="Q234" s="45"/>
      <c r="R234" s="46"/>
      <c r="S234" s="45"/>
      <c r="T234" s="45"/>
      <c r="U234" s="179"/>
      <c r="V234" s="188"/>
      <c r="W234" s="188"/>
      <c r="X234" s="188"/>
      <c r="Y234" s="179"/>
      <c r="Z234" s="195"/>
      <c r="AA234" s="195"/>
    </row>
    <row r="235" spans="1:27" s="24" customFormat="1" x14ac:dyDescent="0.3">
      <c r="A235" s="23"/>
      <c r="B235" s="23"/>
      <c r="C235" s="22"/>
      <c r="D235" s="22"/>
      <c r="E235" s="22"/>
      <c r="F235" s="22"/>
      <c r="G235" s="22"/>
      <c r="H235" s="22"/>
      <c r="I235" s="43"/>
      <c r="J235" s="43"/>
      <c r="K235" s="43"/>
      <c r="L235" s="14"/>
      <c r="M235" s="14"/>
      <c r="N235" s="14"/>
      <c r="O235" s="44"/>
      <c r="P235" s="44"/>
      <c r="Q235" s="45"/>
      <c r="R235" s="46"/>
      <c r="S235" s="45"/>
      <c r="T235" s="45"/>
      <c r="U235" s="179"/>
      <c r="V235" s="188"/>
      <c r="W235" s="188"/>
      <c r="X235" s="188"/>
      <c r="Y235" s="179"/>
      <c r="Z235" s="195"/>
      <c r="AA235" s="195"/>
    </row>
    <row r="236" spans="1:27" s="24" customFormat="1" x14ac:dyDescent="0.3">
      <c r="A236" s="23"/>
      <c r="B236" s="23"/>
      <c r="C236" s="22"/>
      <c r="D236" s="22"/>
      <c r="E236" s="22"/>
      <c r="F236" s="22"/>
      <c r="G236" s="22"/>
      <c r="H236" s="22"/>
      <c r="I236" s="43"/>
      <c r="J236" s="43"/>
      <c r="K236" s="43"/>
      <c r="L236" s="14"/>
      <c r="M236" s="14"/>
      <c r="N236" s="14"/>
      <c r="O236" s="44"/>
      <c r="P236" s="44"/>
      <c r="Q236" s="45"/>
      <c r="R236" s="46"/>
      <c r="S236" s="45"/>
      <c r="T236" s="45"/>
      <c r="U236" s="179"/>
      <c r="V236" s="188"/>
      <c r="W236" s="188"/>
      <c r="X236" s="188"/>
      <c r="Y236" s="179"/>
      <c r="Z236" s="195"/>
      <c r="AA236" s="195"/>
    </row>
    <row r="237" spans="1:27" s="24" customFormat="1" x14ac:dyDescent="0.3">
      <c r="A237" s="23"/>
      <c r="B237" s="23"/>
      <c r="C237" s="22"/>
      <c r="D237" s="22"/>
      <c r="E237" s="22"/>
      <c r="F237" s="22"/>
      <c r="G237" s="22"/>
      <c r="H237" s="22"/>
      <c r="I237" s="43"/>
      <c r="J237" s="43"/>
      <c r="K237" s="43"/>
      <c r="L237" s="14"/>
      <c r="M237" s="14"/>
      <c r="N237" s="14"/>
      <c r="O237" s="44"/>
      <c r="P237" s="44"/>
      <c r="Q237" s="45"/>
      <c r="R237" s="46"/>
      <c r="S237" s="45"/>
      <c r="T237" s="45"/>
      <c r="U237" s="179"/>
      <c r="V237" s="188"/>
      <c r="W237" s="188"/>
      <c r="X237" s="188"/>
      <c r="Y237" s="179"/>
      <c r="Z237" s="195"/>
      <c r="AA237" s="195"/>
    </row>
    <row r="238" spans="1:27" s="24" customFormat="1" x14ac:dyDescent="0.3">
      <c r="A238" s="23"/>
      <c r="B238" s="23"/>
      <c r="C238" s="22"/>
      <c r="D238" s="22"/>
      <c r="E238" s="22"/>
      <c r="F238" s="22"/>
      <c r="G238" s="22"/>
      <c r="H238" s="22"/>
      <c r="I238" s="43"/>
      <c r="J238" s="43"/>
      <c r="K238" s="43"/>
      <c r="L238" s="14"/>
      <c r="M238" s="14"/>
      <c r="N238" s="14"/>
      <c r="O238" s="44"/>
      <c r="P238" s="44"/>
      <c r="Q238" s="45"/>
      <c r="R238" s="46"/>
      <c r="S238" s="45"/>
      <c r="T238" s="45"/>
      <c r="U238" s="179"/>
      <c r="V238" s="188"/>
      <c r="W238" s="188"/>
      <c r="X238" s="188"/>
      <c r="Y238" s="179"/>
      <c r="Z238" s="195"/>
      <c r="AA238" s="195"/>
    </row>
    <row r="239" spans="1:27" s="24" customFormat="1" x14ac:dyDescent="0.3">
      <c r="A239" s="23"/>
      <c r="B239" s="23"/>
      <c r="C239" s="22"/>
      <c r="D239" s="22"/>
      <c r="E239" s="22"/>
      <c r="F239" s="22"/>
      <c r="G239" s="22"/>
      <c r="H239" s="22"/>
      <c r="I239" s="43"/>
      <c r="J239" s="43"/>
      <c r="K239" s="43"/>
      <c r="L239" s="14"/>
      <c r="M239" s="14"/>
      <c r="N239" s="14"/>
      <c r="O239" s="44"/>
      <c r="P239" s="44"/>
      <c r="Q239" s="45"/>
      <c r="R239" s="46"/>
      <c r="S239" s="45"/>
      <c r="T239" s="45"/>
      <c r="U239" s="179"/>
      <c r="V239" s="188"/>
      <c r="W239" s="188"/>
      <c r="X239" s="188"/>
      <c r="Y239" s="179"/>
      <c r="Z239" s="195"/>
      <c r="AA239" s="195"/>
    </row>
    <row r="240" spans="1:27" s="24" customFormat="1" x14ac:dyDescent="0.3">
      <c r="A240" s="23"/>
      <c r="B240" s="23"/>
      <c r="C240" s="22"/>
      <c r="D240" s="22"/>
      <c r="E240" s="22"/>
      <c r="F240" s="22"/>
      <c r="G240" s="22"/>
      <c r="H240" s="22"/>
      <c r="I240" s="43"/>
      <c r="J240" s="43"/>
      <c r="K240" s="43"/>
      <c r="L240" s="14"/>
      <c r="M240" s="14"/>
      <c r="N240" s="14"/>
      <c r="O240" s="44"/>
      <c r="P240" s="44"/>
      <c r="Q240" s="45"/>
      <c r="R240" s="46"/>
      <c r="S240" s="45"/>
      <c r="T240" s="45"/>
      <c r="U240" s="179"/>
      <c r="V240" s="188"/>
      <c r="W240" s="188"/>
      <c r="X240" s="188"/>
      <c r="Y240" s="179"/>
      <c r="Z240" s="195"/>
      <c r="AA240" s="195"/>
    </row>
    <row r="241" spans="1:27" s="24" customFormat="1" x14ac:dyDescent="0.3">
      <c r="A241" s="23"/>
      <c r="B241" s="23"/>
      <c r="C241" s="22"/>
      <c r="D241" s="22"/>
      <c r="E241" s="22"/>
      <c r="F241" s="22"/>
      <c r="G241" s="22"/>
      <c r="H241" s="22"/>
      <c r="I241" s="43"/>
      <c r="J241" s="43"/>
      <c r="K241" s="43"/>
      <c r="L241" s="14"/>
      <c r="M241" s="14"/>
      <c r="N241" s="14"/>
      <c r="O241" s="44"/>
      <c r="P241" s="44"/>
      <c r="Q241" s="45"/>
      <c r="R241" s="46"/>
      <c r="S241" s="45"/>
      <c r="T241" s="45"/>
      <c r="U241" s="179"/>
      <c r="V241" s="188"/>
      <c r="W241" s="188"/>
      <c r="X241" s="188"/>
      <c r="Y241" s="179"/>
      <c r="Z241" s="195"/>
      <c r="AA241" s="195"/>
    </row>
    <row r="242" spans="1:27" s="24" customFormat="1" x14ac:dyDescent="0.3">
      <c r="A242" s="23"/>
      <c r="B242" s="23"/>
      <c r="C242" s="22"/>
      <c r="D242" s="22"/>
      <c r="E242" s="22"/>
      <c r="F242" s="22"/>
      <c r="G242" s="22"/>
      <c r="H242" s="22"/>
      <c r="I242" s="43"/>
      <c r="J242" s="43"/>
      <c r="K242" s="43"/>
      <c r="L242" s="14"/>
      <c r="M242" s="14"/>
      <c r="N242" s="14"/>
      <c r="O242" s="44"/>
      <c r="P242" s="44"/>
      <c r="Q242" s="45"/>
      <c r="R242" s="46"/>
      <c r="S242" s="45"/>
      <c r="T242" s="45"/>
      <c r="U242" s="179"/>
      <c r="V242" s="188"/>
      <c r="W242" s="188"/>
      <c r="X242" s="188"/>
      <c r="Y242" s="179"/>
      <c r="Z242" s="195"/>
      <c r="AA242" s="195"/>
    </row>
    <row r="243" spans="1:27" s="24" customFormat="1" x14ac:dyDescent="0.3">
      <c r="A243" s="23"/>
      <c r="B243" s="23"/>
      <c r="C243" s="22"/>
      <c r="D243" s="22"/>
      <c r="E243" s="22"/>
      <c r="F243" s="22"/>
      <c r="G243" s="22"/>
      <c r="H243" s="22"/>
      <c r="I243" s="43"/>
      <c r="J243" s="43"/>
      <c r="K243" s="43"/>
      <c r="L243" s="14"/>
      <c r="M243" s="14"/>
      <c r="N243" s="14"/>
      <c r="O243" s="44"/>
      <c r="P243" s="44"/>
      <c r="Q243" s="45"/>
      <c r="R243" s="46"/>
      <c r="S243" s="45"/>
      <c r="T243" s="45"/>
      <c r="U243" s="179"/>
      <c r="V243" s="188"/>
      <c r="W243" s="188"/>
      <c r="X243" s="188"/>
      <c r="Y243" s="179"/>
      <c r="Z243" s="195"/>
      <c r="AA243" s="195"/>
    </row>
    <row r="244" spans="1:27" s="24" customFormat="1" x14ac:dyDescent="0.3">
      <c r="A244" s="23"/>
      <c r="B244" s="23"/>
      <c r="C244" s="22"/>
      <c r="D244" s="22"/>
      <c r="E244" s="22"/>
      <c r="F244" s="22"/>
      <c r="G244" s="22"/>
      <c r="H244" s="22"/>
      <c r="I244" s="43"/>
      <c r="J244" s="43"/>
      <c r="K244" s="43"/>
      <c r="L244" s="14"/>
      <c r="M244" s="14"/>
      <c r="N244" s="14"/>
      <c r="O244" s="44"/>
      <c r="P244" s="44"/>
      <c r="Q244" s="45"/>
      <c r="R244" s="46"/>
      <c r="S244" s="45"/>
      <c r="T244" s="45"/>
      <c r="U244" s="179"/>
      <c r="V244" s="188"/>
      <c r="W244" s="188"/>
      <c r="X244" s="188"/>
      <c r="Y244" s="179"/>
      <c r="Z244" s="195"/>
      <c r="AA244" s="195"/>
    </row>
    <row r="245" spans="1:27" s="24" customFormat="1" x14ac:dyDescent="0.3">
      <c r="A245" s="23"/>
      <c r="B245" s="23"/>
      <c r="C245" s="22"/>
      <c r="D245" s="22"/>
      <c r="E245" s="22"/>
      <c r="F245" s="22"/>
      <c r="G245" s="22"/>
      <c r="H245" s="22"/>
      <c r="I245" s="43"/>
      <c r="J245" s="43"/>
      <c r="K245" s="43"/>
      <c r="L245" s="14"/>
      <c r="M245" s="14"/>
      <c r="N245" s="14"/>
      <c r="O245" s="44"/>
      <c r="P245" s="44"/>
      <c r="Q245" s="45"/>
      <c r="R245" s="46"/>
      <c r="S245" s="45"/>
      <c r="T245" s="45"/>
      <c r="U245" s="179"/>
      <c r="V245" s="188"/>
      <c r="W245" s="188"/>
      <c r="X245" s="188"/>
      <c r="Y245" s="179"/>
      <c r="Z245" s="195"/>
      <c r="AA245" s="195"/>
    </row>
    <row r="246" spans="1:27" s="24" customFormat="1" x14ac:dyDescent="0.3">
      <c r="A246" s="23"/>
      <c r="B246" s="23"/>
      <c r="C246" s="22"/>
      <c r="D246" s="22"/>
      <c r="E246" s="22"/>
      <c r="F246" s="22"/>
      <c r="G246" s="22"/>
      <c r="H246" s="22"/>
      <c r="I246" s="43"/>
      <c r="J246" s="43"/>
      <c r="K246" s="43"/>
      <c r="L246" s="14"/>
      <c r="M246" s="14"/>
      <c r="N246" s="14"/>
      <c r="O246" s="44"/>
      <c r="P246" s="44"/>
      <c r="Q246" s="45"/>
      <c r="R246" s="46"/>
      <c r="S246" s="45"/>
      <c r="T246" s="45"/>
      <c r="U246" s="179"/>
      <c r="V246" s="188"/>
      <c r="W246" s="188"/>
      <c r="X246" s="188"/>
      <c r="Y246" s="179"/>
      <c r="Z246" s="195"/>
      <c r="AA246" s="195"/>
    </row>
    <row r="247" spans="1:27" s="24" customFormat="1" x14ac:dyDescent="0.3">
      <c r="A247" s="23"/>
      <c r="B247" s="23"/>
      <c r="C247" s="22"/>
      <c r="D247" s="22"/>
      <c r="E247" s="22"/>
      <c r="F247" s="22"/>
      <c r="G247" s="22"/>
      <c r="H247" s="22"/>
      <c r="I247" s="43"/>
      <c r="J247" s="43"/>
      <c r="K247" s="43"/>
      <c r="L247" s="14"/>
      <c r="M247" s="14"/>
      <c r="N247" s="14"/>
      <c r="O247" s="44"/>
      <c r="P247" s="44"/>
      <c r="Q247" s="45"/>
      <c r="R247" s="46"/>
      <c r="S247" s="45"/>
      <c r="T247" s="45"/>
      <c r="U247" s="179"/>
      <c r="V247" s="188"/>
      <c r="W247" s="188"/>
      <c r="X247" s="188"/>
      <c r="Y247" s="179"/>
      <c r="Z247" s="195"/>
      <c r="AA247" s="195"/>
    </row>
    <row r="248" spans="1:27" s="24" customFormat="1" x14ac:dyDescent="0.3">
      <c r="A248" s="23"/>
      <c r="B248" s="23"/>
      <c r="C248" s="22"/>
      <c r="D248" s="22"/>
      <c r="E248" s="22"/>
      <c r="F248" s="22"/>
      <c r="G248" s="22"/>
      <c r="H248" s="22"/>
      <c r="I248" s="43"/>
      <c r="J248" s="43"/>
      <c r="K248" s="43"/>
      <c r="L248" s="14"/>
      <c r="M248" s="14"/>
      <c r="N248" s="14"/>
      <c r="O248" s="44"/>
      <c r="P248" s="44"/>
      <c r="Q248" s="45"/>
      <c r="R248" s="46"/>
      <c r="S248" s="45"/>
      <c r="T248" s="45"/>
      <c r="U248" s="179"/>
      <c r="V248" s="188"/>
      <c r="W248" s="188"/>
      <c r="X248" s="188"/>
      <c r="Y248" s="179"/>
      <c r="Z248" s="195"/>
      <c r="AA248" s="195"/>
    </row>
    <row r="249" spans="1:27" s="24" customFormat="1" x14ac:dyDescent="0.3">
      <c r="A249" s="23"/>
      <c r="B249" s="23"/>
      <c r="C249" s="22"/>
      <c r="D249" s="22"/>
      <c r="E249" s="22"/>
      <c r="F249" s="22"/>
      <c r="G249" s="22"/>
      <c r="H249" s="22"/>
      <c r="I249" s="43"/>
      <c r="J249" s="43"/>
      <c r="K249" s="43"/>
      <c r="L249" s="14"/>
      <c r="M249" s="14"/>
      <c r="N249" s="14"/>
      <c r="O249" s="44"/>
      <c r="P249" s="44"/>
      <c r="Q249" s="45"/>
      <c r="R249" s="46"/>
      <c r="S249" s="45"/>
      <c r="T249" s="45"/>
      <c r="U249" s="179"/>
      <c r="V249" s="188"/>
      <c r="W249" s="188"/>
      <c r="X249" s="188"/>
      <c r="Y249" s="179"/>
      <c r="Z249" s="195"/>
      <c r="AA249" s="195"/>
    </row>
    <row r="250" spans="1:27" s="24" customFormat="1" x14ac:dyDescent="0.3">
      <c r="A250" s="23"/>
      <c r="B250" s="23"/>
      <c r="C250" s="22"/>
      <c r="D250" s="22"/>
      <c r="E250" s="22"/>
      <c r="F250" s="22"/>
      <c r="G250" s="22"/>
      <c r="H250" s="22"/>
      <c r="I250" s="43"/>
      <c r="J250" s="43"/>
      <c r="K250" s="43"/>
      <c r="L250" s="14"/>
      <c r="M250" s="14"/>
      <c r="N250" s="14"/>
      <c r="O250" s="44"/>
      <c r="P250" s="44"/>
      <c r="Q250" s="45"/>
      <c r="R250" s="46"/>
      <c r="S250" s="45"/>
      <c r="T250" s="45"/>
      <c r="U250" s="179"/>
      <c r="V250" s="188"/>
      <c r="W250" s="188"/>
      <c r="X250" s="188"/>
      <c r="Y250" s="179"/>
      <c r="Z250" s="195"/>
      <c r="AA250" s="195"/>
    </row>
    <row r="251" spans="1:27" s="24" customFormat="1" x14ac:dyDescent="0.3">
      <c r="A251" s="23"/>
      <c r="B251" s="23"/>
      <c r="C251" s="22"/>
      <c r="D251" s="22"/>
      <c r="E251" s="22"/>
      <c r="F251" s="22"/>
      <c r="G251" s="22"/>
      <c r="H251" s="22"/>
      <c r="I251" s="43"/>
      <c r="J251" s="43"/>
      <c r="K251" s="43"/>
      <c r="L251" s="14"/>
      <c r="M251" s="14"/>
      <c r="N251" s="14"/>
      <c r="O251" s="44"/>
      <c r="P251" s="44"/>
      <c r="Q251" s="45"/>
      <c r="R251" s="46"/>
      <c r="S251" s="45"/>
      <c r="T251" s="45"/>
      <c r="U251" s="179"/>
      <c r="V251" s="188"/>
      <c r="W251" s="188"/>
      <c r="X251" s="188"/>
      <c r="Y251" s="179"/>
      <c r="Z251" s="195"/>
      <c r="AA251" s="195"/>
    </row>
    <row r="252" spans="1:27" s="24" customFormat="1" x14ac:dyDescent="0.3">
      <c r="A252" s="23"/>
      <c r="B252" s="23"/>
      <c r="C252" s="22"/>
      <c r="D252" s="22"/>
      <c r="E252" s="22"/>
      <c r="F252" s="22"/>
      <c r="G252" s="22"/>
      <c r="H252" s="22"/>
      <c r="I252" s="43"/>
      <c r="J252" s="43"/>
      <c r="K252" s="43"/>
      <c r="L252" s="14"/>
      <c r="M252" s="14"/>
      <c r="N252" s="14"/>
      <c r="O252" s="44"/>
      <c r="P252" s="44"/>
      <c r="Q252" s="45"/>
      <c r="R252" s="46"/>
      <c r="S252" s="45"/>
      <c r="T252" s="45"/>
      <c r="U252" s="179"/>
      <c r="V252" s="188"/>
      <c r="W252" s="188"/>
      <c r="X252" s="188"/>
      <c r="Y252" s="179"/>
      <c r="Z252" s="195"/>
      <c r="AA252" s="195"/>
    </row>
    <row r="253" spans="1:27" s="24" customFormat="1" x14ac:dyDescent="0.3">
      <c r="A253" s="23"/>
      <c r="B253" s="23"/>
      <c r="C253" s="22"/>
      <c r="D253" s="22"/>
      <c r="E253" s="22"/>
      <c r="F253" s="22"/>
      <c r="G253" s="22"/>
      <c r="H253" s="22"/>
      <c r="I253" s="43"/>
      <c r="J253" s="43"/>
      <c r="K253" s="43"/>
      <c r="L253" s="14"/>
      <c r="M253" s="14"/>
      <c r="N253" s="14"/>
      <c r="O253" s="44"/>
      <c r="P253" s="44"/>
      <c r="Q253" s="45"/>
      <c r="R253" s="46"/>
      <c r="S253" s="45"/>
      <c r="T253" s="45"/>
      <c r="U253" s="179"/>
      <c r="V253" s="188"/>
      <c r="W253" s="188"/>
      <c r="X253" s="188"/>
      <c r="Y253" s="179"/>
      <c r="Z253" s="195"/>
      <c r="AA253" s="195"/>
    </row>
    <row r="254" spans="1:27" s="24" customFormat="1" x14ac:dyDescent="0.3">
      <c r="A254" s="23"/>
      <c r="B254" s="23"/>
      <c r="C254" s="22"/>
      <c r="D254" s="22"/>
      <c r="E254" s="22"/>
      <c r="F254" s="22"/>
      <c r="G254" s="22"/>
      <c r="H254" s="22"/>
      <c r="I254" s="43"/>
      <c r="J254" s="43"/>
      <c r="K254" s="43"/>
      <c r="L254" s="14"/>
      <c r="M254" s="14"/>
      <c r="N254" s="14"/>
      <c r="O254" s="44"/>
      <c r="P254" s="44"/>
      <c r="Q254" s="45"/>
      <c r="R254" s="46"/>
      <c r="S254" s="45"/>
      <c r="T254" s="45"/>
      <c r="U254" s="179"/>
      <c r="V254" s="188"/>
      <c r="W254" s="188"/>
      <c r="X254" s="188"/>
      <c r="Y254" s="179"/>
      <c r="Z254" s="195"/>
      <c r="AA254" s="195"/>
    </row>
    <row r="255" spans="1:27" s="24" customFormat="1" x14ac:dyDescent="0.3">
      <c r="A255" s="23"/>
      <c r="B255" s="23"/>
      <c r="C255" s="22"/>
      <c r="D255" s="22"/>
      <c r="E255" s="22"/>
      <c r="F255" s="22"/>
      <c r="G255" s="22"/>
      <c r="H255" s="22"/>
      <c r="I255" s="43"/>
      <c r="J255" s="43"/>
      <c r="K255" s="43"/>
      <c r="L255" s="14"/>
      <c r="M255" s="14"/>
      <c r="N255" s="14"/>
      <c r="O255" s="44"/>
      <c r="P255" s="44"/>
      <c r="Q255" s="45"/>
      <c r="R255" s="46"/>
      <c r="S255" s="45"/>
      <c r="T255" s="45"/>
      <c r="U255" s="179"/>
      <c r="V255" s="188"/>
      <c r="W255" s="188"/>
      <c r="X255" s="188"/>
      <c r="Y255" s="179"/>
      <c r="Z255" s="195"/>
      <c r="AA255" s="195"/>
    </row>
    <row r="256" spans="1:27" s="24" customFormat="1" x14ac:dyDescent="0.3">
      <c r="A256" s="23"/>
      <c r="B256" s="23"/>
      <c r="C256" s="22"/>
      <c r="D256" s="22"/>
      <c r="E256" s="22"/>
      <c r="F256" s="22"/>
      <c r="G256" s="22"/>
      <c r="H256" s="22"/>
      <c r="I256" s="43"/>
      <c r="J256" s="43"/>
      <c r="K256" s="43"/>
      <c r="L256" s="14"/>
      <c r="M256" s="14"/>
      <c r="N256" s="14"/>
      <c r="O256" s="44"/>
      <c r="P256" s="44"/>
      <c r="Q256" s="45"/>
      <c r="R256" s="46"/>
      <c r="S256" s="45"/>
      <c r="T256" s="45"/>
      <c r="U256" s="179"/>
      <c r="V256" s="188"/>
      <c r="W256" s="188"/>
      <c r="X256" s="188"/>
      <c r="Y256" s="179"/>
      <c r="Z256" s="195"/>
      <c r="AA256" s="195"/>
    </row>
    <row r="257" spans="1:27" s="24" customFormat="1" x14ac:dyDescent="0.3">
      <c r="A257" s="23"/>
      <c r="B257" s="23"/>
      <c r="C257" s="22"/>
      <c r="D257" s="22"/>
      <c r="E257" s="22"/>
      <c r="F257" s="22"/>
      <c r="G257" s="22"/>
      <c r="H257" s="22"/>
      <c r="I257" s="43"/>
      <c r="J257" s="43"/>
      <c r="K257" s="43"/>
      <c r="L257" s="14"/>
      <c r="M257" s="14"/>
      <c r="N257" s="14"/>
      <c r="O257" s="44"/>
      <c r="P257" s="44"/>
      <c r="Q257" s="45"/>
      <c r="R257" s="46"/>
      <c r="S257" s="45"/>
      <c r="T257" s="45"/>
      <c r="U257" s="179"/>
      <c r="V257" s="188"/>
      <c r="W257" s="188"/>
      <c r="X257" s="188"/>
      <c r="Y257" s="179"/>
      <c r="Z257" s="195"/>
      <c r="AA257" s="195"/>
    </row>
    <row r="258" spans="1:27" s="24" customFormat="1" x14ac:dyDescent="0.3">
      <c r="A258" s="23"/>
      <c r="B258" s="23"/>
      <c r="C258" s="22"/>
      <c r="D258" s="22"/>
      <c r="E258" s="22"/>
      <c r="F258" s="22"/>
      <c r="G258" s="22"/>
      <c r="H258" s="22"/>
      <c r="I258" s="43"/>
      <c r="J258" s="43"/>
      <c r="K258" s="43"/>
      <c r="L258" s="14"/>
      <c r="M258" s="14"/>
      <c r="N258" s="14"/>
      <c r="O258" s="44"/>
      <c r="P258" s="44"/>
      <c r="Q258" s="45"/>
      <c r="R258" s="46"/>
      <c r="S258" s="45"/>
      <c r="T258" s="45"/>
      <c r="U258" s="179"/>
      <c r="V258" s="188"/>
      <c r="W258" s="188"/>
      <c r="X258" s="188"/>
      <c r="Y258" s="179"/>
      <c r="Z258" s="195"/>
      <c r="AA258" s="195"/>
    </row>
    <row r="259" spans="1:27" s="24" customFormat="1" x14ac:dyDescent="0.3">
      <c r="A259" s="23"/>
      <c r="B259" s="23"/>
      <c r="C259" s="22"/>
      <c r="D259" s="22"/>
      <c r="E259" s="22"/>
      <c r="F259" s="22"/>
      <c r="G259" s="22"/>
      <c r="H259" s="22"/>
      <c r="I259" s="43"/>
      <c r="J259" s="43"/>
      <c r="K259" s="43"/>
      <c r="L259" s="14"/>
      <c r="M259" s="14"/>
      <c r="N259" s="14"/>
      <c r="O259" s="44"/>
      <c r="P259" s="44"/>
      <c r="Q259" s="45"/>
      <c r="R259" s="46"/>
      <c r="S259" s="45"/>
      <c r="T259" s="45"/>
      <c r="U259" s="179"/>
      <c r="V259" s="188"/>
      <c r="W259" s="188"/>
      <c r="X259" s="188"/>
      <c r="Y259" s="179"/>
      <c r="Z259" s="195"/>
      <c r="AA259" s="195"/>
    </row>
    <row r="260" spans="1:27" s="24" customFormat="1" x14ac:dyDescent="0.3">
      <c r="A260" s="23"/>
      <c r="B260" s="23"/>
      <c r="C260" s="22"/>
      <c r="D260" s="22"/>
      <c r="E260" s="22"/>
      <c r="F260" s="22"/>
      <c r="G260" s="22"/>
      <c r="H260" s="22"/>
      <c r="I260" s="43"/>
      <c r="J260" s="43"/>
      <c r="K260" s="43"/>
      <c r="L260" s="14"/>
      <c r="M260" s="14"/>
      <c r="N260" s="14"/>
      <c r="O260" s="44"/>
      <c r="P260" s="44"/>
      <c r="Q260" s="45"/>
      <c r="R260" s="46"/>
      <c r="S260" s="45"/>
      <c r="T260" s="45"/>
      <c r="U260" s="179"/>
      <c r="V260" s="188"/>
      <c r="W260" s="188"/>
      <c r="X260" s="188"/>
      <c r="Y260" s="179"/>
      <c r="Z260" s="195"/>
      <c r="AA260" s="195"/>
    </row>
    <row r="261" spans="1:27" s="24" customFormat="1" x14ac:dyDescent="0.3">
      <c r="A261" s="23"/>
      <c r="B261" s="23"/>
      <c r="C261" s="22"/>
      <c r="D261" s="22"/>
      <c r="E261" s="22"/>
      <c r="F261" s="22"/>
      <c r="G261" s="22"/>
      <c r="H261" s="22"/>
      <c r="I261" s="43"/>
      <c r="J261" s="43"/>
      <c r="K261" s="43"/>
      <c r="L261" s="14"/>
      <c r="M261" s="14"/>
      <c r="N261" s="14"/>
      <c r="O261" s="44"/>
      <c r="P261" s="44"/>
      <c r="Q261" s="45"/>
      <c r="R261" s="46"/>
      <c r="S261" s="45"/>
      <c r="T261" s="45"/>
      <c r="U261" s="179"/>
      <c r="V261" s="188"/>
      <c r="W261" s="188"/>
      <c r="X261" s="188"/>
      <c r="Y261" s="179"/>
      <c r="Z261" s="195"/>
      <c r="AA261" s="195"/>
    </row>
    <row r="262" spans="1:27" s="24" customFormat="1" x14ac:dyDescent="0.3">
      <c r="A262" s="23"/>
      <c r="B262" s="23"/>
      <c r="C262" s="22"/>
      <c r="D262" s="22"/>
      <c r="E262" s="22"/>
      <c r="F262" s="22"/>
      <c r="G262" s="22"/>
      <c r="H262" s="22"/>
      <c r="I262" s="43"/>
      <c r="J262" s="43"/>
      <c r="K262" s="43"/>
      <c r="L262" s="14"/>
      <c r="M262" s="14"/>
      <c r="N262" s="14"/>
      <c r="O262" s="44"/>
      <c r="P262" s="44"/>
      <c r="Q262" s="45"/>
      <c r="R262" s="46"/>
      <c r="S262" s="45"/>
      <c r="T262" s="45"/>
      <c r="U262" s="179"/>
      <c r="V262" s="188"/>
      <c r="W262" s="188"/>
      <c r="X262" s="188"/>
      <c r="Y262" s="179"/>
      <c r="Z262" s="195"/>
      <c r="AA262" s="195"/>
    </row>
    <row r="263" spans="1:27" s="24" customFormat="1" x14ac:dyDescent="0.3">
      <c r="A263" s="23"/>
      <c r="B263" s="23"/>
      <c r="C263" s="22"/>
      <c r="D263" s="22"/>
      <c r="E263" s="22"/>
      <c r="F263" s="22"/>
      <c r="G263" s="22"/>
      <c r="H263" s="22"/>
      <c r="I263" s="43"/>
      <c r="J263" s="43"/>
      <c r="K263" s="43"/>
      <c r="L263" s="14"/>
      <c r="M263" s="14"/>
      <c r="N263" s="14"/>
      <c r="O263" s="44"/>
      <c r="P263" s="44"/>
      <c r="Q263" s="45"/>
      <c r="R263" s="46"/>
      <c r="S263" s="45"/>
      <c r="T263" s="45"/>
      <c r="U263" s="179"/>
      <c r="V263" s="188"/>
      <c r="W263" s="188"/>
      <c r="X263" s="188"/>
      <c r="Y263" s="179"/>
      <c r="Z263" s="195"/>
      <c r="AA263" s="195"/>
    </row>
    <row r="264" spans="1:27" s="24" customFormat="1" x14ac:dyDescent="0.3">
      <c r="A264" s="23"/>
      <c r="B264" s="23"/>
      <c r="C264" s="22"/>
      <c r="D264" s="22"/>
      <c r="E264" s="22"/>
      <c r="F264" s="22"/>
      <c r="G264" s="22"/>
      <c r="H264" s="22"/>
      <c r="I264" s="43"/>
      <c r="J264" s="43"/>
      <c r="K264" s="43"/>
      <c r="L264" s="14"/>
      <c r="M264" s="14"/>
      <c r="N264" s="14"/>
      <c r="O264" s="44"/>
      <c r="P264" s="44"/>
      <c r="Q264" s="45"/>
      <c r="R264" s="46"/>
      <c r="S264" s="45"/>
      <c r="T264" s="45"/>
      <c r="U264" s="179"/>
      <c r="V264" s="188"/>
      <c r="W264" s="188"/>
      <c r="X264" s="188"/>
      <c r="Y264" s="179"/>
      <c r="Z264" s="195"/>
      <c r="AA264" s="195"/>
    </row>
    <row r="265" spans="1:27" s="24" customFormat="1" x14ac:dyDescent="0.3">
      <c r="A265" s="23"/>
      <c r="B265" s="23"/>
      <c r="C265" s="22"/>
      <c r="D265" s="22"/>
      <c r="E265" s="22"/>
      <c r="F265" s="22"/>
      <c r="G265" s="22"/>
      <c r="H265" s="22"/>
      <c r="I265" s="43"/>
      <c r="J265" s="43"/>
      <c r="K265" s="43"/>
      <c r="L265" s="14"/>
      <c r="M265" s="14"/>
      <c r="N265" s="14"/>
      <c r="O265" s="44"/>
      <c r="P265" s="44"/>
      <c r="Q265" s="45"/>
      <c r="R265" s="46"/>
      <c r="S265" s="45"/>
      <c r="T265" s="45"/>
      <c r="U265" s="179"/>
      <c r="V265" s="188"/>
      <c r="W265" s="188"/>
      <c r="X265" s="188"/>
      <c r="Y265" s="179"/>
      <c r="Z265" s="195"/>
      <c r="AA265" s="195"/>
    </row>
    <row r="266" spans="1:27" s="24" customFormat="1" x14ac:dyDescent="0.3">
      <c r="A266" s="23"/>
      <c r="B266" s="23"/>
      <c r="C266" s="22"/>
      <c r="D266" s="22"/>
      <c r="E266" s="22"/>
      <c r="F266" s="22"/>
      <c r="G266" s="22"/>
      <c r="H266" s="22"/>
      <c r="I266" s="43"/>
      <c r="J266" s="43"/>
      <c r="K266" s="43"/>
      <c r="L266" s="14"/>
      <c r="M266" s="14"/>
      <c r="N266" s="14"/>
      <c r="O266" s="44"/>
      <c r="P266" s="44"/>
      <c r="Q266" s="45"/>
      <c r="R266" s="46"/>
      <c r="S266" s="45"/>
      <c r="T266" s="45"/>
      <c r="U266" s="179"/>
      <c r="V266" s="188"/>
      <c r="W266" s="188"/>
      <c r="X266" s="188"/>
      <c r="Y266" s="179"/>
      <c r="Z266" s="195"/>
      <c r="AA266" s="195"/>
    </row>
    <row r="267" spans="1:27" s="24" customFormat="1" x14ac:dyDescent="0.3">
      <c r="A267" s="23"/>
      <c r="B267" s="23"/>
      <c r="C267" s="22"/>
      <c r="D267" s="22"/>
      <c r="E267" s="22"/>
      <c r="F267" s="22"/>
      <c r="G267" s="22"/>
      <c r="H267" s="22"/>
      <c r="I267" s="43"/>
      <c r="J267" s="43"/>
      <c r="K267" s="43"/>
      <c r="L267" s="14"/>
      <c r="M267" s="14"/>
      <c r="N267" s="14"/>
      <c r="O267" s="44"/>
      <c r="P267" s="44"/>
      <c r="Q267" s="45"/>
      <c r="R267" s="46"/>
      <c r="S267" s="45"/>
      <c r="T267" s="45"/>
      <c r="U267" s="179"/>
      <c r="V267" s="188"/>
      <c r="W267" s="188"/>
      <c r="X267" s="188"/>
      <c r="Y267" s="179"/>
      <c r="Z267" s="195"/>
      <c r="AA267" s="195"/>
    </row>
    <row r="268" spans="1:27" s="24" customFormat="1" x14ac:dyDescent="0.3">
      <c r="A268" s="23"/>
      <c r="B268" s="23"/>
      <c r="C268" s="22"/>
      <c r="D268" s="22"/>
      <c r="E268" s="22"/>
      <c r="F268" s="22"/>
      <c r="G268" s="22"/>
      <c r="H268" s="22"/>
      <c r="I268" s="43"/>
      <c r="J268" s="43"/>
      <c r="K268" s="43"/>
      <c r="L268" s="14"/>
      <c r="M268" s="14"/>
      <c r="N268" s="14"/>
      <c r="O268" s="44"/>
      <c r="P268" s="44"/>
      <c r="Q268" s="45"/>
      <c r="R268" s="46"/>
      <c r="S268" s="45"/>
      <c r="T268" s="45"/>
      <c r="U268" s="179"/>
      <c r="V268" s="188"/>
      <c r="W268" s="188"/>
      <c r="X268" s="188"/>
      <c r="Y268" s="179"/>
      <c r="Z268" s="195"/>
      <c r="AA268" s="195"/>
    </row>
    <row r="269" spans="1:27" s="24" customFormat="1" x14ac:dyDescent="0.3">
      <c r="A269" s="23"/>
      <c r="B269" s="23"/>
      <c r="C269" s="22"/>
      <c r="D269" s="22"/>
      <c r="E269" s="22"/>
      <c r="F269" s="22"/>
      <c r="G269" s="22"/>
      <c r="H269" s="22"/>
      <c r="I269" s="43"/>
      <c r="J269" s="43"/>
      <c r="K269" s="43"/>
      <c r="L269" s="14"/>
      <c r="M269" s="14"/>
      <c r="N269" s="14"/>
      <c r="O269" s="44"/>
      <c r="P269" s="44"/>
      <c r="Q269" s="45"/>
      <c r="R269" s="46"/>
      <c r="S269" s="45"/>
      <c r="T269" s="45"/>
      <c r="U269" s="179"/>
      <c r="V269" s="188"/>
      <c r="W269" s="188"/>
      <c r="X269" s="188"/>
      <c r="Y269" s="179"/>
      <c r="Z269" s="195"/>
      <c r="AA269" s="195"/>
    </row>
    <row r="270" spans="1:27" s="24" customFormat="1" x14ac:dyDescent="0.3">
      <c r="A270" s="23"/>
      <c r="B270" s="23"/>
      <c r="C270" s="22"/>
      <c r="D270" s="22"/>
      <c r="E270" s="22"/>
      <c r="F270" s="22"/>
      <c r="G270" s="22"/>
      <c r="H270" s="22"/>
      <c r="I270" s="43"/>
      <c r="J270" s="43"/>
      <c r="K270" s="43"/>
      <c r="L270" s="14"/>
      <c r="M270" s="14"/>
      <c r="N270" s="14"/>
      <c r="O270" s="44"/>
      <c r="P270" s="44"/>
      <c r="Q270" s="45"/>
      <c r="R270" s="46"/>
      <c r="S270" s="45"/>
      <c r="T270" s="45"/>
      <c r="U270" s="179"/>
      <c r="V270" s="188"/>
      <c r="W270" s="188"/>
      <c r="X270" s="188"/>
      <c r="Y270" s="179"/>
      <c r="Z270" s="195"/>
      <c r="AA270" s="195"/>
    </row>
    <row r="271" spans="1:27" s="24" customFormat="1" x14ac:dyDescent="0.3">
      <c r="A271" s="23"/>
      <c r="B271" s="23"/>
      <c r="C271" s="22"/>
      <c r="D271" s="22"/>
      <c r="E271" s="22"/>
      <c r="F271" s="22"/>
      <c r="G271" s="22"/>
      <c r="H271" s="22"/>
      <c r="I271" s="43"/>
      <c r="J271" s="43"/>
      <c r="K271" s="43"/>
      <c r="L271" s="14"/>
      <c r="M271" s="14"/>
      <c r="N271" s="14"/>
      <c r="O271" s="44"/>
      <c r="P271" s="44"/>
      <c r="Q271" s="45"/>
      <c r="R271" s="46"/>
      <c r="S271" s="45"/>
      <c r="T271" s="45"/>
      <c r="U271" s="179"/>
      <c r="V271" s="188"/>
      <c r="W271" s="188"/>
      <c r="X271" s="188"/>
      <c r="Y271" s="179"/>
      <c r="Z271" s="195"/>
      <c r="AA271" s="195"/>
    </row>
    <row r="272" spans="1:27" s="24" customFormat="1" x14ac:dyDescent="0.3">
      <c r="A272" s="23"/>
      <c r="B272" s="23"/>
      <c r="C272" s="22"/>
      <c r="D272" s="22"/>
      <c r="E272" s="22"/>
      <c r="F272" s="22"/>
      <c r="G272" s="22"/>
      <c r="H272" s="22"/>
      <c r="I272" s="43"/>
      <c r="J272" s="43"/>
      <c r="K272" s="43"/>
      <c r="L272" s="14"/>
      <c r="M272" s="14"/>
      <c r="N272" s="14"/>
      <c r="O272" s="44"/>
      <c r="P272" s="44"/>
      <c r="Q272" s="45"/>
      <c r="R272" s="46"/>
      <c r="S272" s="45"/>
      <c r="T272" s="45"/>
      <c r="U272" s="179"/>
      <c r="V272" s="188"/>
      <c r="W272" s="188"/>
      <c r="X272" s="188"/>
      <c r="Y272" s="179"/>
      <c r="Z272" s="195"/>
      <c r="AA272" s="195"/>
    </row>
    <row r="273" spans="1:27" s="24" customFormat="1" x14ac:dyDescent="0.3">
      <c r="A273" s="23"/>
      <c r="B273" s="23"/>
      <c r="C273" s="22"/>
      <c r="D273" s="22"/>
      <c r="E273" s="22"/>
      <c r="F273" s="22"/>
      <c r="G273" s="22"/>
      <c r="H273" s="22"/>
      <c r="I273" s="43"/>
      <c r="J273" s="43"/>
      <c r="K273" s="43"/>
      <c r="L273" s="14"/>
      <c r="M273" s="14"/>
      <c r="N273" s="14"/>
      <c r="O273" s="44"/>
      <c r="P273" s="44"/>
      <c r="Q273" s="45"/>
      <c r="R273" s="46"/>
      <c r="S273" s="45"/>
      <c r="T273" s="45"/>
      <c r="U273" s="179"/>
      <c r="V273" s="188"/>
      <c r="W273" s="188"/>
      <c r="X273" s="188"/>
      <c r="Y273" s="179"/>
      <c r="Z273" s="195"/>
      <c r="AA273" s="195"/>
    </row>
    <row r="274" spans="1:27" s="24" customFormat="1" x14ac:dyDescent="0.3">
      <c r="A274" s="23"/>
      <c r="B274" s="23"/>
      <c r="C274" s="22"/>
      <c r="D274" s="22"/>
      <c r="E274" s="22"/>
      <c r="F274" s="22"/>
      <c r="G274" s="22"/>
      <c r="H274" s="22"/>
      <c r="I274" s="43"/>
      <c r="J274" s="43"/>
      <c r="K274" s="43"/>
      <c r="L274" s="14"/>
      <c r="M274" s="14"/>
      <c r="N274" s="14"/>
      <c r="O274" s="44"/>
      <c r="P274" s="44"/>
      <c r="Q274" s="45"/>
      <c r="R274" s="46"/>
      <c r="S274" s="45"/>
      <c r="T274" s="45"/>
      <c r="U274" s="179"/>
      <c r="V274" s="188"/>
      <c r="W274" s="188"/>
      <c r="X274" s="188"/>
      <c r="Y274" s="179"/>
      <c r="Z274" s="195"/>
      <c r="AA274" s="195"/>
    </row>
    <row r="275" spans="1:27" s="24" customFormat="1" x14ac:dyDescent="0.3">
      <c r="A275" s="23"/>
      <c r="B275" s="23"/>
      <c r="C275" s="22"/>
      <c r="D275" s="22"/>
      <c r="E275" s="22"/>
      <c r="F275" s="22"/>
      <c r="G275" s="22"/>
      <c r="H275" s="22"/>
      <c r="I275" s="43"/>
      <c r="J275" s="43"/>
      <c r="K275" s="43"/>
      <c r="L275" s="14"/>
      <c r="M275" s="14"/>
      <c r="N275" s="14"/>
      <c r="O275" s="44"/>
      <c r="P275" s="44"/>
      <c r="Q275" s="45"/>
      <c r="R275" s="46"/>
      <c r="S275" s="45"/>
      <c r="T275" s="45"/>
      <c r="U275" s="179"/>
      <c r="V275" s="188"/>
      <c r="W275" s="188"/>
      <c r="X275" s="188"/>
      <c r="Y275" s="179"/>
      <c r="Z275" s="195"/>
      <c r="AA275" s="195"/>
    </row>
    <row r="276" spans="1:27" s="24" customFormat="1" x14ac:dyDescent="0.3">
      <c r="A276" s="23"/>
      <c r="B276" s="23"/>
      <c r="C276" s="22"/>
      <c r="D276" s="22"/>
      <c r="E276" s="22"/>
      <c r="F276" s="22"/>
      <c r="G276" s="22"/>
      <c r="H276" s="22"/>
      <c r="I276" s="43"/>
      <c r="J276" s="43"/>
      <c r="K276" s="43"/>
      <c r="L276" s="14"/>
      <c r="M276" s="14"/>
      <c r="N276" s="14"/>
      <c r="O276" s="44"/>
      <c r="P276" s="44"/>
      <c r="Q276" s="45"/>
      <c r="R276" s="46"/>
      <c r="S276" s="45"/>
      <c r="T276" s="45"/>
      <c r="U276" s="179"/>
      <c r="V276" s="188"/>
      <c r="W276" s="188"/>
      <c r="X276" s="188"/>
      <c r="Y276" s="179"/>
      <c r="Z276" s="195"/>
      <c r="AA276" s="195"/>
    </row>
    <row r="277" spans="1:27" s="24" customFormat="1" x14ac:dyDescent="0.3">
      <c r="A277" s="23"/>
      <c r="B277" s="23"/>
      <c r="C277" s="22"/>
      <c r="D277" s="22"/>
      <c r="E277" s="22"/>
      <c r="F277" s="22"/>
      <c r="G277" s="22"/>
      <c r="H277" s="22"/>
      <c r="I277" s="43"/>
      <c r="J277" s="43"/>
      <c r="K277" s="43"/>
      <c r="L277" s="14"/>
      <c r="M277" s="14"/>
      <c r="N277" s="14"/>
      <c r="O277" s="44"/>
      <c r="P277" s="44"/>
      <c r="Q277" s="45"/>
      <c r="R277" s="46"/>
      <c r="S277" s="45"/>
      <c r="T277" s="45"/>
      <c r="U277" s="179"/>
      <c r="V277" s="188"/>
      <c r="W277" s="188"/>
      <c r="X277" s="188"/>
      <c r="Y277" s="179"/>
      <c r="Z277" s="195"/>
      <c r="AA277" s="195"/>
    </row>
    <row r="278" spans="1:27" s="24" customFormat="1" x14ac:dyDescent="0.3">
      <c r="A278" s="23"/>
      <c r="B278" s="23"/>
      <c r="C278" s="22"/>
      <c r="D278" s="22"/>
      <c r="E278" s="22"/>
      <c r="F278" s="22"/>
      <c r="G278" s="22"/>
      <c r="H278" s="22"/>
      <c r="I278" s="43"/>
      <c r="J278" s="43"/>
      <c r="K278" s="43"/>
      <c r="L278" s="14"/>
      <c r="M278" s="14"/>
      <c r="N278" s="14"/>
      <c r="O278" s="44"/>
      <c r="P278" s="44"/>
      <c r="Q278" s="45"/>
      <c r="R278" s="46"/>
      <c r="S278" s="45"/>
      <c r="T278" s="45"/>
      <c r="U278" s="179"/>
      <c r="V278" s="188"/>
      <c r="W278" s="188"/>
      <c r="X278" s="188"/>
      <c r="Y278" s="179"/>
      <c r="Z278" s="195"/>
      <c r="AA278" s="195"/>
    </row>
    <row r="279" spans="1:27" s="24" customFormat="1" x14ac:dyDescent="0.3">
      <c r="A279" s="23"/>
      <c r="B279" s="23"/>
      <c r="C279" s="22"/>
      <c r="D279" s="22"/>
      <c r="E279" s="22"/>
      <c r="F279" s="22"/>
      <c r="G279" s="22"/>
      <c r="H279" s="22"/>
      <c r="I279" s="43"/>
      <c r="J279" s="43"/>
      <c r="K279" s="43"/>
      <c r="L279" s="14"/>
      <c r="M279" s="14"/>
      <c r="N279" s="14"/>
      <c r="O279" s="44"/>
      <c r="P279" s="44"/>
      <c r="Q279" s="45"/>
      <c r="R279" s="46"/>
      <c r="S279" s="45"/>
      <c r="T279" s="45"/>
      <c r="U279" s="179"/>
      <c r="V279" s="188"/>
      <c r="W279" s="188"/>
      <c r="X279" s="188"/>
      <c r="Y279" s="179"/>
      <c r="Z279" s="195"/>
      <c r="AA279" s="195"/>
    </row>
    <row r="280" spans="1:27" s="24" customFormat="1" x14ac:dyDescent="0.3">
      <c r="A280" s="23"/>
      <c r="B280" s="23"/>
      <c r="C280" s="22"/>
      <c r="D280" s="22"/>
      <c r="E280" s="22"/>
      <c r="F280" s="22"/>
      <c r="G280" s="22"/>
      <c r="H280" s="22"/>
      <c r="I280" s="43"/>
      <c r="J280" s="43"/>
      <c r="K280" s="43"/>
      <c r="L280" s="14"/>
      <c r="M280" s="14"/>
      <c r="N280" s="14"/>
      <c r="O280" s="44"/>
      <c r="P280" s="44"/>
      <c r="Q280" s="45"/>
      <c r="R280" s="46"/>
      <c r="S280" s="45"/>
      <c r="T280" s="45"/>
      <c r="U280" s="179"/>
      <c r="V280" s="188"/>
      <c r="W280" s="188"/>
      <c r="X280" s="188"/>
      <c r="Y280" s="179"/>
      <c r="Z280" s="195"/>
      <c r="AA280" s="195"/>
    </row>
    <row r="281" spans="1:27" s="24" customFormat="1" x14ac:dyDescent="0.3">
      <c r="A281" s="23"/>
      <c r="B281" s="23"/>
      <c r="C281" s="22"/>
      <c r="D281" s="22"/>
      <c r="E281" s="22"/>
      <c r="F281" s="22"/>
      <c r="G281" s="22"/>
      <c r="H281" s="22"/>
      <c r="I281" s="43"/>
      <c r="J281" s="43"/>
      <c r="K281" s="43"/>
      <c r="L281" s="14"/>
      <c r="M281" s="14"/>
      <c r="N281" s="14"/>
      <c r="O281" s="44"/>
      <c r="P281" s="44"/>
      <c r="Q281" s="45"/>
      <c r="R281" s="46"/>
      <c r="S281" s="45"/>
      <c r="T281" s="45"/>
      <c r="U281" s="179"/>
      <c r="V281" s="188"/>
      <c r="W281" s="188"/>
      <c r="X281" s="188"/>
      <c r="Y281" s="179"/>
      <c r="Z281" s="195"/>
      <c r="AA281" s="195"/>
    </row>
    <row r="282" spans="1:27" s="24" customFormat="1" x14ac:dyDescent="0.3">
      <c r="A282" s="23"/>
      <c r="B282" s="23"/>
      <c r="C282" s="22"/>
      <c r="D282" s="22"/>
      <c r="E282" s="22"/>
      <c r="F282" s="22"/>
      <c r="G282" s="22"/>
      <c r="H282" s="22"/>
      <c r="I282" s="43"/>
      <c r="J282" s="43"/>
      <c r="K282" s="43"/>
      <c r="L282" s="14"/>
      <c r="M282" s="14"/>
      <c r="N282" s="14"/>
      <c r="O282" s="44"/>
      <c r="P282" s="44"/>
      <c r="Q282" s="45"/>
      <c r="R282" s="46"/>
      <c r="S282" s="45"/>
      <c r="T282" s="45"/>
      <c r="U282" s="179"/>
      <c r="V282" s="188"/>
      <c r="W282" s="188"/>
      <c r="X282" s="188"/>
      <c r="Y282" s="179"/>
      <c r="Z282" s="195"/>
      <c r="AA282" s="195"/>
    </row>
    <row r="283" spans="1:27" s="24" customFormat="1" x14ac:dyDescent="0.3">
      <c r="A283" s="23"/>
      <c r="B283" s="23"/>
      <c r="C283" s="22"/>
      <c r="D283" s="22"/>
      <c r="E283" s="22"/>
      <c r="F283" s="22"/>
      <c r="G283" s="22"/>
      <c r="H283" s="22"/>
      <c r="I283" s="43"/>
      <c r="J283" s="43"/>
      <c r="K283" s="43"/>
      <c r="L283" s="14"/>
      <c r="M283" s="14"/>
      <c r="N283" s="14"/>
      <c r="O283" s="44"/>
      <c r="P283" s="44"/>
      <c r="Q283" s="45"/>
      <c r="R283" s="46"/>
      <c r="S283" s="45"/>
      <c r="T283" s="45"/>
      <c r="U283" s="179"/>
      <c r="V283" s="188"/>
      <c r="W283" s="188"/>
      <c r="X283" s="188"/>
      <c r="Y283" s="179"/>
      <c r="Z283" s="195"/>
      <c r="AA283" s="195"/>
    </row>
    <row r="284" spans="1:27" x14ac:dyDescent="0.3">
      <c r="A284" s="254"/>
      <c r="B284" s="254"/>
      <c r="C284" s="255"/>
      <c r="D284" s="255"/>
      <c r="E284" s="255"/>
      <c r="F284" s="255"/>
      <c r="G284" s="255"/>
      <c r="H284" s="255"/>
      <c r="I284" s="256"/>
      <c r="J284" s="256"/>
      <c r="K284" s="256"/>
      <c r="L284" s="257"/>
      <c r="M284" s="257"/>
      <c r="N284" s="257"/>
      <c r="O284" s="258"/>
      <c r="P284" s="258"/>
      <c r="Q284" s="259"/>
      <c r="R284" s="260"/>
      <c r="S284" s="259"/>
      <c r="T284" s="259"/>
      <c r="U284" s="261"/>
      <c r="V284" s="262"/>
      <c r="W284" s="262"/>
      <c r="X284" s="262"/>
      <c r="Y284" s="261"/>
      <c r="Z284" s="263"/>
      <c r="AA284" s="264"/>
    </row>
    <row r="285" spans="1:27" x14ac:dyDescent="0.3">
      <c r="A285" s="265"/>
      <c r="B285" s="265"/>
      <c r="C285" s="15"/>
      <c r="D285" s="15"/>
      <c r="E285" s="15"/>
      <c r="F285" s="15"/>
      <c r="G285" s="15"/>
      <c r="H285" s="15"/>
      <c r="I285" s="12"/>
      <c r="J285" s="12"/>
      <c r="K285" s="12"/>
      <c r="L285" s="8"/>
      <c r="M285" s="8"/>
      <c r="N285" s="8"/>
      <c r="O285" s="9"/>
      <c r="P285" s="9"/>
      <c r="Q285" s="10"/>
      <c r="R285" s="11"/>
      <c r="S285" s="10"/>
      <c r="T285" s="10"/>
      <c r="U285" s="180"/>
      <c r="V285" s="196"/>
      <c r="W285" s="196"/>
      <c r="X285" s="196"/>
      <c r="Y285" s="180"/>
      <c r="Z285" s="197"/>
      <c r="AA285" s="266"/>
    </row>
    <row r="286" spans="1:27" x14ac:dyDescent="0.3">
      <c r="A286" s="265"/>
      <c r="B286" s="265"/>
      <c r="C286" s="15"/>
      <c r="D286" s="15"/>
      <c r="E286" s="15"/>
      <c r="F286" s="15"/>
      <c r="G286" s="15"/>
      <c r="H286" s="15"/>
      <c r="I286" s="12"/>
      <c r="J286" s="12"/>
      <c r="K286" s="12"/>
      <c r="L286" s="8"/>
      <c r="M286" s="8"/>
      <c r="N286" s="8"/>
      <c r="O286" s="9"/>
      <c r="P286" s="9"/>
      <c r="Q286" s="10"/>
      <c r="R286" s="11"/>
      <c r="S286" s="10"/>
      <c r="T286" s="10"/>
      <c r="U286" s="180"/>
      <c r="V286" s="196"/>
      <c r="W286" s="196"/>
      <c r="X286" s="196"/>
      <c r="Y286" s="180"/>
      <c r="Z286" s="197"/>
      <c r="AA286" s="266"/>
    </row>
    <row r="287" spans="1:27" x14ac:dyDescent="0.3">
      <c r="A287" s="265"/>
      <c r="B287" s="265"/>
      <c r="C287" s="15"/>
      <c r="D287" s="15"/>
      <c r="E287" s="15"/>
      <c r="F287" s="15"/>
      <c r="G287" s="15"/>
      <c r="H287" s="15"/>
      <c r="I287" s="12"/>
      <c r="J287" s="12"/>
      <c r="K287" s="12"/>
      <c r="L287" s="8"/>
      <c r="M287" s="8"/>
      <c r="N287" s="8"/>
      <c r="O287" s="9"/>
      <c r="P287" s="9"/>
      <c r="Q287" s="10"/>
      <c r="R287" s="11"/>
      <c r="S287" s="10"/>
      <c r="T287" s="10"/>
      <c r="U287" s="180"/>
      <c r="V287" s="196"/>
      <c r="W287" s="196"/>
      <c r="X287" s="196"/>
      <c r="Y287" s="180"/>
      <c r="Z287" s="197"/>
      <c r="AA287" s="266"/>
    </row>
    <row r="288" spans="1:27" x14ac:dyDescent="0.3">
      <c r="A288" s="265"/>
      <c r="B288" s="265"/>
      <c r="C288" s="15"/>
      <c r="D288" s="15"/>
      <c r="E288" s="15"/>
      <c r="F288" s="15"/>
      <c r="G288" s="15"/>
      <c r="H288" s="15"/>
      <c r="I288" s="12"/>
      <c r="J288" s="12"/>
      <c r="K288" s="12"/>
      <c r="L288" s="8"/>
      <c r="M288" s="8"/>
      <c r="N288" s="8"/>
      <c r="O288" s="9"/>
      <c r="P288" s="9"/>
      <c r="Q288" s="10"/>
      <c r="R288" s="11"/>
      <c r="S288" s="10"/>
      <c r="T288" s="10"/>
      <c r="U288" s="180"/>
      <c r="V288" s="196"/>
      <c r="W288" s="196"/>
      <c r="X288" s="196"/>
      <c r="Y288" s="180"/>
      <c r="Z288" s="197"/>
      <c r="AA288" s="266"/>
    </row>
    <row r="289" spans="1:27" x14ac:dyDescent="0.3">
      <c r="A289" s="265"/>
      <c r="B289" s="265"/>
      <c r="C289" s="15"/>
      <c r="D289" s="15"/>
      <c r="E289" s="15"/>
      <c r="F289" s="15"/>
      <c r="G289" s="15"/>
      <c r="H289" s="15"/>
      <c r="I289" s="12"/>
      <c r="J289" s="12"/>
      <c r="K289" s="12"/>
      <c r="L289" s="8"/>
      <c r="M289" s="8"/>
      <c r="N289" s="8"/>
      <c r="O289" s="9"/>
      <c r="P289" s="9"/>
      <c r="Q289" s="10"/>
      <c r="R289" s="11"/>
      <c r="S289" s="10"/>
      <c r="T289" s="10"/>
      <c r="U289" s="180"/>
      <c r="V289" s="196"/>
      <c r="W289" s="196"/>
      <c r="X289" s="196"/>
      <c r="Y289" s="180"/>
      <c r="Z289" s="197"/>
      <c r="AA289" s="266"/>
    </row>
    <row r="290" spans="1:27" x14ac:dyDescent="0.3">
      <c r="A290" s="265"/>
      <c r="B290" s="265"/>
      <c r="C290" s="15"/>
      <c r="D290" s="15"/>
      <c r="E290" s="15"/>
      <c r="F290" s="15"/>
      <c r="G290" s="15"/>
      <c r="H290" s="15"/>
      <c r="I290" s="12"/>
      <c r="J290" s="12"/>
      <c r="K290" s="12"/>
      <c r="L290" s="8"/>
      <c r="M290" s="8"/>
      <c r="N290" s="8"/>
      <c r="O290" s="9"/>
      <c r="P290" s="9"/>
      <c r="Q290" s="10"/>
      <c r="R290" s="11"/>
      <c r="S290" s="10"/>
      <c r="T290" s="10"/>
      <c r="U290" s="180"/>
      <c r="V290" s="196"/>
      <c r="W290" s="196"/>
      <c r="X290" s="196"/>
      <c r="Y290" s="180"/>
      <c r="Z290" s="197"/>
      <c r="AA290" s="266"/>
    </row>
    <row r="291" spans="1:27" x14ac:dyDescent="0.3">
      <c r="A291" s="265"/>
      <c r="B291" s="265"/>
      <c r="C291" s="15"/>
      <c r="D291" s="15"/>
      <c r="E291" s="15"/>
      <c r="F291" s="15"/>
      <c r="G291" s="15"/>
      <c r="H291" s="15"/>
      <c r="I291" s="12"/>
      <c r="J291" s="12"/>
      <c r="K291" s="12"/>
      <c r="L291" s="8"/>
      <c r="M291" s="8"/>
      <c r="N291" s="8"/>
      <c r="O291" s="9"/>
      <c r="P291" s="9"/>
      <c r="Q291" s="10"/>
      <c r="R291" s="11"/>
      <c r="S291" s="10"/>
      <c r="T291" s="10"/>
      <c r="U291" s="180"/>
      <c r="V291" s="196"/>
      <c r="W291" s="196"/>
      <c r="X291" s="196"/>
      <c r="Y291" s="180"/>
      <c r="Z291" s="197"/>
      <c r="AA291" s="266"/>
    </row>
    <row r="292" spans="1:27" x14ac:dyDescent="0.3">
      <c r="A292" s="265"/>
      <c r="B292" s="265"/>
      <c r="C292" s="15"/>
      <c r="D292" s="15"/>
      <c r="E292" s="15"/>
      <c r="F292" s="15"/>
      <c r="G292" s="15"/>
      <c r="H292" s="15"/>
      <c r="I292" s="12"/>
      <c r="J292" s="12"/>
      <c r="K292" s="12"/>
      <c r="L292" s="8"/>
      <c r="M292" s="8"/>
      <c r="N292" s="8"/>
      <c r="O292" s="9"/>
      <c r="P292" s="9"/>
      <c r="Q292" s="10"/>
      <c r="R292" s="11"/>
      <c r="S292" s="10"/>
      <c r="T292" s="10"/>
      <c r="U292" s="180"/>
      <c r="V292" s="196"/>
      <c r="W292" s="196"/>
      <c r="X292" s="196"/>
      <c r="Y292" s="180"/>
      <c r="Z292" s="197"/>
      <c r="AA292" s="266"/>
    </row>
    <row r="293" spans="1:27" x14ac:dyDescent="0.3">
      <c r="A293" s="265"/>
      <c r="B293" s="265"/>
      <c r="C293" s="15"/>
      <c r="D293" s="15"/>
      <c r="E293" s="15"/>
      <c r="F293" s="15"/>
      <c r="G293" s="15"/>
      <c r="H293" s="15"/>
      <c r="I293" s="12"/>
      <c r="J293" s="12"/>
      <c r="K293" s="12"/>
      <c r="L293" s="8"/>
      <c r="M293" s="8"/>
      <c r="N293" s="8"/>
      <c r="O293" s="9"/>
      <c r="P293" s="9"/>
      <c r="Q293" s="10"/>
      <c r="R293" s="11"/>
      <c r="S293" s="10"/>
      <c r="T293" s="10"/>
      <c r="U293" s="180"/>
      <c r="V293" s="196"/>
      <c r="W293" s="196"/>
      <c r="X293" s="196"/>
      <c r="Y293" s="180"/>
      <c r="Z293" s="197"/>
      <c r="AA293" s="266"/>
    </row>
    <row r="294" spans="1:27" x14ac:dyDescent="0.3">
      <c r="A294" s="265"/>
      <c r="B294" s="265"/>
      <c r="C294" s="15"/>
      <c r="D294" s="15"/>
      <c r="E294" s="15"/>
      <c r="F294" s="15"/>
      <c r="G294" s="15"/>
      <c r="H294" s="15"/>
      <c r="I294" s="12"/>
      <c r="J294" s="12"/>
      <c r="K294" s="12"/>
      <c r="L294" s="8"/>
      <c r="M294" s="8"/>
      <c r="N294" s="8"/>
      <c r="O294" s="9"/>
      <c r="P294" s="9"/>
      <c r="Q294" s="10"/>
      <c r="R294" s="11"/>
      <c r="S294" s="10"/>
      <c r="T294" s="10"/>
      <c r="U294" s="180"/>
      <c r="V294" s="196"/>
      <c r="W294" s="196"/>
      <c r="X294" s="196"/>
      <c r="Y294" s="180"/>
      <c r="Z294" s="197"/>
      <c r="AA294" s="266"/>
    </row>
    <row r="295" spans="1:27" x14ac:dyDescent="0.3">
      <c r="A295" s="265"/>
      <c r="B295" s="265"/>
      <c r="C295" s="15"/>
      <c r="D295" s="15"/>
      <c r="E295" s="15"/>
      <c r="F295" s="15"/>
      <c r="G295" s="15"/>
      <c r="H295" s="15"/>
      <c r="I295" s="12"/>
      <c r="J295" s="12"/>
      <c r="K295" s="12"/>
      <c r="L295" s="8"/>
      <c r="M295" s="8"/>
      <c r="N295" s="8"/>
      <c r="O295" s="9"/>
      <c r="P295" s="9"/>
      <c r="Q295" s="10"/>
      <c r="R295" s="11"/>
      <c r="S295" s="10"/>
      <c r="T295" s="10"/>
      <c r="U295" s="180"/>
      <c r="V295" s="196"/>
      <c r="W295" s="196"/>
      <c r="X295" s="196"/>
      <c r="Y295" s="180"/>
      <c r="Z295" s="197"/>
      <c r="AA295" s="266"/>
    </row>
    <row r="296" spans="1:27" x14ac:dyDescent="0.3">
      <c r="U296" s="198"/>
      <c r="V296" s="198"/>
      <c r="W296" s="198"/>
      <c r="X296" s="198"/>
    </row>
    <row r="297" spans="1:27" x14ac:dyDescent="0.3">
      <c r="U297" s="198"/>
      <c r="V297" s="198"/>
      <c r="W297" s="198"/>
      <c r="X297" s="198"/>
    </row>
    <row r="298" spans="1:27" x14ac:dyDescent="0.3">
      <c r="U298" s="198"/>
      <c r="V298" s="198"/>
      <c r="W298" s="198"/>
      <c r="X298" s="198"/>
    </row>
    <row r="299" spans="1:27" x14ac:dyDescent="0.3">
      <c r="U299" s="198"/>
      <c r="V299" s="198"/>
      <c r="W299" s="198"/>
      <c r="X299" s="198"/>
    </row>
    <row r="300" spans="1:27" x14ac:dyDescent="0.3">
      <c r="U300" s="198"/>
      <c r="V300" s="198"/>
      <c r="W300" s="198"/>
      <c r="X300" s="198"/>
    </row>
    <row r="301" spans="1:27" x14ac:dyDescent="0.3">
      <c r="U301" s="198"/>
      <c r="V301" s="198"/>
      <c r="W301" s="198"/>
      <c r="X301" s="198"/>
    </row>
    <row r="302" spans="1:27" x14ac:dyDescent="0.3">
      <c r="U302" s="198"/>
      <c r="V302" s="198"/>
      <c r="W302" s="198"/>
      <c r="X302" s="198"/>
    </row>
    <row r="303" spans="1:27" x14ac:dyDescent="0.3">
      <c r="U303" s="198"/>
      <c r="V303" s="198"/>
      <c r="W303" s="198"/>
      <c r="X303" s="198"/>
    </row>
    <row r="304" spans="1:27" x14ac:dyDescent="0.3">
      <c r="U304" s="198"/>
      <c r="V304" s="198"/>
      <c r="W304" s="198"/>
      <c r="X304" s="198"/>
    </row>
    <row r="305" spans="21:24" x14ac:dyDescent="0.3">
      <c r="U305" s="198"/>
      <c r="V305" s="198"/>
      <c r="W305" s="198"/>
      <c r="X305" s="198"/>
    </row>
    <row r="306" spans="21:24" x14ac:dyDescent="0.3">
      <c r="U306" s="198"/>
      <c r="V306" s="198"/>
      <c r="W306" s="198"/>
      <c r="X306" s="198"/>
    </row>
    <row r="307" spans="21:24" x14ac:dyDescent="0.3">
      <c r="U307" s="198"/>
      <c r="V307" s="198"/>
      <c r="W307" s="198"/>
      <c r="X307" s="198"/>
    </row>
    <row r="308" spans="21:24" x14ac:dyDescent="0.3">
      <c r="U308" s="198"/>
      <c r="V308" s="198"/>
      <c r="W308" s="198"/>
      <c r="X308" s="198"/>
    </row>
    <row r="309" spans="21:24" x14ac:dyDescent="0.3">
      <c r="U309" s="198"/>
      <c r="V309" s="198"/>
      <c r="W309" s="198"/>
      <c r="X309" s="198"/>
    </row>
    <row r="310" spans="21:24" x14ac:dyDescent="0.3">
      <c r="U310" s="198"/>
      <c r="V310" s="198"/>
      <c r="W310" s="198"/>
      <c r="X310" s="198"/>
    </row>
    <row r="311" spans="21:24" x14ac:dyDescent="0.3">
      <c r="U311" s="198"/>
      <c r="V311" s="198"/>
      <c r="W311" s="198"/>
      <c r="X311" s="198"/>
    </row>
    <row r="312" spans="21:24" x14ac:dyDescent="0.3">
      <c r="U312" s="198"/>
      <c r="V312" s="198"/>
      <c r="W312" s="198"/>
      <c r="X312" s="198"/>
    </row>
    <row r="313" spans="21:24" x14ac:dyDescent="0.3">
      <c r="U313" s="198"/>
      <c r="V313" s="198"/>
      <c r="W313" s="198"/>
      <c r="X313" s="198"/>
    </row>
    <row r="314" spans="21:24" x14ac:dyDescent="0.3">
      <c r="U314" s="198"/>
      <c r="V314" s="198"/>
      <c r="W314" s="198"/>
      <c r="X314" s="198"/>
    </row>
    <row r="315" spans="21:24" x14ac:dyDescent="0.3">
      <c r="U315" s="198"/>
      <c r="V315" s="198"/>
      <c r="W315" s="198"/>
      <c r="X315" s="198"/>
    </row>
    <row r="316" spans="21:24" x14ac:dyDescent="0.3">
      <c r="U316" s="198"/>
      <c r="V316" s="198"/>
      <c r="W316" s="198"/>
      <c r="X316" s="198"/>
    </row>
    <row r="317" spans="21:24" x14ac:dyDescent="0.3">
      <c r="U317" s="198"/>
      <c r="V317" s="198"/>
      <c r="W317" s="198"/>
      <c r="X317" s="198"/>
    </row>
    <row r="318" spans="21:24" x14ac:dyDescent="0.3">
      <c r="U318" s="198"/>
      <c r="V318" s="198"/>
      <c r="W318" s="198"/>
      <c r="X318" s="198"/>
    </row>
    <row r="319" spans="21:24" x14ac:dyDescent="0.3">
      <c r="U319" s="198"/>
      <c r="V319" s="198"/>
      <c r="W319" s="198"/>
      <c r="X319" s="198"/>
    </row>
    <row r="320" spans="21:24" x14ac:dyDescent="0.3">
      <c r="U320" s="198"/>
      <c r="V320" s="198"/>
      <c r="W320" s="198"/>
      <c r="X320" s="198"/>
    </row>
    <row r="321" spans="21:24" x14ac:dyDescent="0.3">
      <c r="U321" s="198"/>
      <c r="V321" s="198"/>
      <c r="W321" s="198"/>
      <c r="X321" s="198"/>
    </row>
    <row r="322" spans="21:24" x14ac:dyDescent="0.3">
      <c r="U322" s="198"/>
      <c r="V322" s="198"/>
      <c r="W322" s="198"/>
      <c r="X322" s="198"/>
    </row>
    <row r="323" spans="21:24" x14ac:dyDescent="0.3">
      <c r="U323" s="198"/>
      <c r="V323" s="198"/>
      <c r="W323" s="198"/>
      <c r="X323" s="198"/>
    </row>
    <row r="324" spans="21:24" x14ac:dyDescent="0.3">
      <c r="U324" s="198"/>
      <c r="V324" s="198"/>
      <c r="W324" s="198"/>
      <c r="X324" s="198"/>
    </row>
    <row r="325" spans="21:24" x14ac:dyDescent="0.3">
      <c r="U325" s="198"/>
      <c r="V325" s="198"/>
      <c r="W325" s="198"/>
      <c r="X325" s="198"/>
    </row>
    <row r="326" spans="21:24" x14ac:dyDescent="0.3">
      <c r="U326" s="198"/>
      <c r="V326" s="198"/>
      <c r="W326" s="198"/>
      <c r="X326" s="198"/>
    </row>
    <row r="327" spans="21:24" x14ac:dyDescent="0.3">
      <c r="U327" s="198"/>
      <c r="V327" s="198"/>
      <c r="W327" s="198"/>
      <c r="X327" s="198"/>
    </row>
    <row r="328" spans="21:24" x14ac:dyDescent="0.3">
      <c r="U328" s="198"/>
      <c r="V328" s="198"/>
      <c r="W328" s="198"/>
      <c r="X328" s="198"/>
    </row>
    <row r="329" spans="21:24" x14ac:dyDescent="0.3">
      <c r="U329" s="198"/>
      <c r="V329" s="198"/>
      <c r="W329" s="198"/>
      <c r="X329" s="198"/>
    </row>
    <row r="330" spans="21:24" x14ac:dyDescent="0.3">
      <c r="U330" s="198"/>
      <c r="V330" s="198"/>
      <c r="W330" s="198"/>
      <c r="X330" s="198"/>
    </row>
    <row r="331" spans="21:24" x14ac:dyDescent="0.3">
      <c r="U331" s="198"/>
      <c r="V331" s="198"/>
      <c r="W331" s="198"/>
      <c r="X331" s="198"/>
    </row>
    <row r="332" spans="21:24" x14ac:dyDescent="0.3">
      <c r="U332" s="198"/>
      <c r="V332" s="198"/>
      <c r="W332" s="198"/>
      <c r="X332" s="198"/>
    </row>
  </sheetData>
  <sheetProtection formatCells="0" formatRows="0" insertHyperlinks="0" autoFilter="0"/>
  <sortState xmlns:xlrd2="http://schemas.microsoft.com/office/spreadsheetml/2017/richdata2" ref="A2:Z81">
    <sortCondition ref="D2:D81"/>
  </sortState>
  <mergeCells count="1">
    <mergeCell ref="D1:X1"/>
  </mergeCells>
  <conditionalFormatting sqref="C3:C34 C36:C142">
    <cfRule type="expression" dxfId="209" priority="451">
      <formula>$D$3="1"</formula>
    </cfRule>
  </conditionalFormatting>
  <conditionalFormatting sqref="D3:D34 D36:D142">
    <cfRule type="expression" dxfId="208" priority="453">
      <formula>$C$3="01"</formula>
    </cfRule>
  </conditionalFormatting>
  <conditionalFormatting sqref="E3:E34 E36:E142">
    <cfRule type="cellIs" dxfId="207" priority="487" operator="equal">
      <formula>""</formula>
    </cfRule>
    <cfRule type="cellIs" dxfId="206" priority="488" operator="between">
      <formula>3</formula>
      <formula>3.99999</formula>
    </cfRule>
    <cfRule type="cellIs" dxfId="205" priority="489" operator="between">
      <formula>4</formula>
      <formula>5</formula>
    </cfRule>
    <cfRule type="cellIs" dxfId="204" priority="490" operator="between">
      <formula>2</formula>
      <formula>2.99999</formula>
    </cfRule>
    <cfRule type="cellIs" dxfId="203" priority="491" operator="between">
      <formula>0</formula>
      <formula>2</formula>
    </cfRule>
  </conditionalFormatting>
  <conditionalFormatting sqref="J55:N55 I3:J34 I36:J142">
    <cfRule type="expression" dxfId="202" priority="486">
      <formula>$C$3="01"</formula>
    </cfRule>
  </conditionalFormatting>
  <conditionalFormatting sqref="A2:I34 A36:I142">
    <cfRule type="expression" dxfId="201" priority="48">
      <formula>$A2="header"</formula>
    </cfRule>
  </conditionalFormatting>
  <conditionalFormatting sqref="A23:J24 R60:AA61 Q58:AA59 Q25:AA34 Q57:U57 Q5:AA22 Q23:AR24 L23:O24 A2:AA4 A62:AA142 A5:O22 A25:O34 A36:O61 Q36:AA56">
    <cfRule type="expression" dxfId="200" priority="36">
      <formula>$A2="header"</formula>
    </cfRule>
    <cfRule type="expression" dxfId="199" priority="37">
      <formula>$A2="blank"</formula>
    </cfRule>
  </conditionalFormatting>
  <conditionalFormatting sqref="Z2:AA2">
    <cfRule type="expression" dxfId="198" priority="30">
      <formula>$A2="header"</formula>
    </cfRule>
    <cfRule type="expression" dxfId="197" priority="31">
      <formula>$A2="blank"</formula>
    </cfRule>
  </conditionalFormatting>
  <conditionalFormatting sqref="K24">
    <cfRule type="expression" dxfId="196" priority="29">
      <formula>$C$3="01"</formula>
    </cfRule>
  </conditionalFormatting>
  <conditionalFormatting sqref="K24">
    <cfRule type="expression" dxfId="195" priority="27">
      <formula>$A24="header"</formula>
    </cfRule>
    <cfRule type="expression" dxfId="194" priority="28">
      <formula>$A24="blank"</formula>
    </cfRule>
  </conditionalFormatting>
  <conditionalFormatting sqref="K23">
    <cfRule type="expression" dxfId="193" priority="26">
      <formula>$C$3="01"</formula>
    </cfRule>
  </conditionalFormatting>
  <conditionalFormatting sqref="K23">
    <cfRule type="expression" dxfId="192" priority="24">
      <formula>$A23="header"</formula>
    </cfRule>
    <cfRule type="expression" dxfId="191" priority="25">
      <formula>$A23="blank"</formula>
    </cfRule>
  </conditionalFormatting>
  <conditionalFormatting sqref="V57">
    <cfRule type="expression" dxfId="190" priority="22">
      <formula>$A57="header"</formula>
    </cfRule>
    <cfRule type="expression" dxfId="189" priority="23">
      <formula>$A57="blank"</formula>
    </cfRule>
  </conditionalFormatting>
  <conditionalFormatting sqref="W57">
    <cfRule type="expression" dxfId="188" priority="20">
      <formula>$A57="header"</formula>
    </cfRule>
    <cfRule type="expression" dxfId="187" priority="21">
      <formula>$A57="blank"</formula>
    </cfRule>
  </conditionalFormatting>
  <conditionalFormatting sqref="X57">
    <cfRule type="expression" dxfId="186" priority="18">
      <formula>$A57="header"</formula>
    </cfRule>
    <cfRule type="expression" dxfId="185" priority="19">
      <formula>$A57="blank"</formula>
    </cfRule>
  </conditionalFormatting>
  <conditionalFormatting sqref="Y57:AA57">
    <cfRule type="expression" dxfId="184" priority="16">
      <formula>$A57="header"</formula>
    </cfRule>
    <cfRule type="expression" dxfId="183" priority="17">
      <formula>$A57="blank"</formula>
    </cfRule>
  </conditionalFormatting>
  <conditionalFormatting sqref="P5:P34 P36:P61">
    <cfRule type="expression" dxfId="182" priority="14">
      <formula>$A5="header"</formula>
    </cfRule>
    <cfRule type="expression" dxfId="181" priority="15">
      <formula>$A5="blank"</formula>
    </cfRule>
  </conditionalFormatting>
  <conditionalFormatting sqref="C35">
    <cfRule type="expression" dxfId="180" priority="6">
      <formula>$D$3="1"</formula>
    </cfRule>
  </conditionalFormatting>
  <conditionalFormatting sqref="D35">
    <cfRule type="expression" dxfId="179" priority="7">
      <formula>$C$3="01"</formula>
    </cfRule>
  </conditionalFormatting>
  <conditionalFormatting sqref="E35">
    <cfRule type="cellIs" dxfId="178" priority="9" operator="equal">
      <formula>""</formula>
    </cfRule>
    <cfRule type="cellIs" dxfId="177" priority="10" operator="between">
      <formula>3</formula>
      <formula>3.99999</formula>
    </cfRule>
    <cfRule type="cellIs" dxfId="176" priority="11" operator="between">
      <formula>4</formula>
      <formula>5</formula>
    </cfRule>
    <cfRule type="cellIs" dxfId="175" priority="12" operator="between">
      <formula>2</formula>
      <formula>2.99999</formula>
    </cfRule>
    <cfRule type="cellIs" dxfId="174" priority="13" operator="between">
      <formula>0</formula>
      <formula>2</formula>
    </cfRule>
  </conditionalFormatting>
  <conditionalFormatting sqref="I35:J35">
    <cfRule type="expression" dxfId="173" priority="8">
      <formula>$C$3="01"</formula>
    </cfRule>
  </conditionalFormatting>
  <conditionalFormatting sqref="A35:I35">
    <cfRule type="expression" dxfId="172" priority="5">
      <formula>$A35="header"</formula>
    </cfRule>
  </conditionalFormatting>
  <conditionalFormatting sqref="Q35:AA35 A35:O35">
    <cfRule type="expression" dxfId="171" priority="3">
      <formula>$A35="header"</formula>
    </cfRule>
    <cfRule type="expression" dxfId="170" priority="4">
      <formula>$A35="blank"</formula>
    </cfRule>
  </conditionalFormatting>
  <conditionalFormatting sqref="P35">
    <cfRule type="expression" dxfId="169" priority="1">
      <formula>$A35="header"</formula>
    </cfRule>
    <cfRule type="expression" dxfId="168" priority="2">
      <formula>$A35="blank"</formula>
    </cfRule>
  </conditionalFormatting>
  <dataValidations count="2">
    <dataValidation type="list" allowBlank="1" showDropDown="1" showInputMessage="1" showErrorMessage="1" sqref="E104 E113:E142 E106 E108:E111" xr:uid="{00000000-0002-0000-0400-000000000000}">
      <formula1>"na,0,1,2,3,4,5"</formula1>
    </dataValidation>
    <dataValidation type="list" allowBlank="1" showDropDown="1" showInputMessage="1" showErrorMessage="1" sqref="E3:E99" xr:uid="{00000000-0002-0000-0400-000001000000}">
      <formula1>"na,n.a.,n.a,NA,N.A.,N.A,0,1,2,3,4,5"</formula1>
    </dataValidation>
  </dataValidations>
  <pageMargins left="0.7" right="0.7" top="0.78740157499999996" bottom="0.78740157499999996" header="0.3" footer="0.3"/>
  <pageSetup paperSize="9" orientation="portrait" r:id="rId1"/>
  <headerFooter>
    <oddHeader>&amp;L&amp;"Arial"&amp;8&amp;K000000INTERNAL&amp;1#</oddHead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outlinePr summaryRight="0"/>
  </sheetPr>
  <dimension ref="A1:AB160"/>
  <sheetViews>
    <sheetView topLeftCell="C1" zoomScaleNormal="100" workbookViewId="0">
      <selection activeCell="C1" sqref="C1:X1"/>
    </sheetView>
  </sheetViews>
  <sheetFormatPr baseColWidth="10" defaultColWidth="11.33203125" defaultRowHeight="13.8" outlineLevelCol="1" x14ac:dyDescent="0.3"/>
  <cols>
    <col min="1" max="1" width="6.33203125" style="148" hidden="1" customWidth="1"/>
    <col min="2" max="2" width="6" style="148" hidden="1" customWidth="1"/>
    <col min="3" max="3" width="7.5546875" style="162" customWidth="1"/>
    <col min="4" max="4" width="6.5546875" style="162" customWidth="1"/>
    <col min="5" max="5" width="9.6640625" style="162" bestFit="1" customWidth="1" collapsed="1"/>
    <col min="6" max="8" width="35.33203125" style="162" hidden="1" customWidth="1" outlineLevel="1"/>
    <col min="9" max="9" width="30.88671875" style="148" customWidth="1"/>
    <col min="10" max="10" width="59.88671875" style="148" customWidth="1" outlineLevel="1"/>
    <col min="11" max="11" width="56.33203125" style="148" customWidth="1" outlineLevel="1"/>
    <col min="12" max="12" width="50.5546875" style="148" customWidth="1" outlineLevel="1"/>
    <col min="13" max="13" width="35.5546875" style="148" customWidth="1" outlineLevel="1"/>
    <col min="14" max="15" width="19.88671875" style="148" customWidth="1" outlineLevel="1"/>
    <col min="16" max="16" width="38.5546875" style="150" customWidth="1"/>
    <col min="17" max="17" width="15.5546875" style="151" customWidth="1" outlineLevel="1"/>
    <col min="18" max="18" width="22.5546875" style="152" customWidth="1" outlineLevel="1"/>
    <col min="19" max="19" width="14.6640625" style="152" customWidth="1" outlineLevel="1"/>
    <col min="20" max="20" width="42.5546875" style="150" customWidth="1" outlineLevel="1"/>
    <col min="21" max="24" width="70.6640625" style="150" customWidth="1"/>
    <col min="25" max="25" width="42.5546875" style="150" customWidth="1"/>
    <col min="26" max="26" width="65.5546875" style="148" customWidth="1"/>
    <col min="27" max="27" width="45.5546875" style="148" customWidth="1"/>
    <col min="28" max="16384" width="11.33203125" style="148"/>
  </cols>
  <sheetData>
    <row r="1" spans="1:28" ht="52.2" customHeight="1" x14ac:dyDescent="0.3">
      <c r="A1" s="148" t="b">
        <f>AND($B3="x",$D$3="25",NOT(ISBLANK($D3)))</f>
        <v>0</v>
      </c>
      <c r="B1" s="148" t="str">
        <f>A3</f>
        <v>header</v>
      </c>
      <c r="C1" s="462" t="s">
        <v>1042</v>
      </c>
      <c r="D1" s="461"/>
      <c r="E1" s="461"/>
      <c r="F1" s="461"/>
      <c r="G1" s="461"/>
      <c r="H1" s="461"/>
      <c r="I1" s="461"/>
      <c r="J1" s="463"/>
      <c r="K1" s="463"/>
      <c r="L1" s="463"/>
      <c r="M1" s="463"/>
      <c r="N1" s="463"/>
      <c r="O1" s="463"/>
      <c r="P1" s="463"/>
      <c r="Q1" s="463"/>
      <c r="R1" s="463"/>
      <c r="S1" s="463"/>
      <c r="T1" s="463"/>
      <c r="U1" s="463"/>
      <c r="V1" s="463"/>
      <c r="W1" s="463"/>
      <c r="X1" s="463"/>
    </row>
    <row r="2" spans="1:28" s="168" customFormat="1" ht="41.4" x14ac:dyDescent="0.3">
      <c r="A2" s="16" t="s">
        <v>276</v>
      </c>
      <c r="B2" s="16" t="s">
        <v>277</v>
      </c>
      <c r="C2" s="39" t="s">
        <v>278</v>
      </c>
      <c r="D2" s="40" t="s">
        <v>279</v>
      </c>
      <c r="E2" s="40" t="s">
        <v>280</v>
      </c>
      <c r="F2" s="40" t="s">
        <v>281</v>
      </c>
      <c r="G2" s="40" t="s">
        <v>282</v>
      </c>
      <c r="H2" s="40" t="s">
        <v>283</v>
      </c>
      <c r="I2" s="19" t="s">
        <v>284</v>
      </c>
      <c r="J2" s="19" t="s">
        <v>285</v>
      </c>
      <c r="K2" s="19" t="s">
        <v>286</v>
      </c>
      <c r="L2" s="19" t="s">
        <v>287</v>
      </c>
      <c r="M2" s="19" t="s">
        <v>505</v>
      </c>
      <c r="N2" s="19" t="s">
        <v>493</v>
      </c>
      <c r="O2" s="19" t="s">
        <v>291</v>
      </c>
      <c r="P2" s="181" t="s">
        <v>292</v>
      </c>
      <c r="Q2" s="181" t="s">
        <v>293</v>
      </c>
      <c r="R2" s="182" t="s">
        <v>294</v>
      </c>
      <c r="S2" s="183" t="s">
        <v>295</v>
      </c>
      <c r="T2" s="183" t="s">
        <v>296</v>
      </c>
      <c r="U2" s="21" t="s">
        <v>297</v>
      </c>
      <c r="V2" s="209" t="s">
        <v>298</v>
      </c>
      <c r="W2" s="209" t="s">
        <v>299</v>
      </c>
      <c r="X2" s="209" t="s">
        <v>300</v>
      </c>
      <c r="Y2" s="20" t="s">
        <v>301</v>
      </c>
      <c r="Z2" s="20" t="s">
        <v>302</v>
      </c>
      <c r="AA2" s="202" t="s">
        <v>506</v>
      </c>
      <c r="AB2" s="202"/>
    </row>
    <row r="3" spans="1:28" s="38" customFormat="1" ht="110.4" x14ac:dyDescent="0.3">
      <c r="A3" s="32" t="str">
        <f t="shared" ref="A3:A30" si="0">IF(AND($B3&lt;&gt;"",$D$3="8",NOT(ISBLANK($D3))),"header",IF(AND($B3&lt;&gt;"",$D$3&lt;&gt;"8",NOT(ISBLANK($D3))),"blank",IF(AND($B3&lt;&gt;"",$C$3="25",NOT(ISBLANK($C3))),"header",IF(AND($B3&lt;&gt;"",$C$3&lt;&gt;"25",NOT(ISBLANK($C3))),"blank",IF(AND($B3&lt;&gt;"",$C$3&lt;&gt;"25",NOT(ISBLANK($C3))),"blank",IF(AND($D$3="8",ISBLANK($D3),ISBLANK($B3)),"blank","control"))))))</f>
        <v>header</v>
      </c>
      <c r="B3" s="32">
        <v>1</v>
      </c>
      <c r="C3" s="361" t="s">
        <v>507</v>
      </c>
      <c r="D3" s="32" t="s">
        <v>508</v>
      </c>
      <c r="E3" s="32"/>
      <c r="F3" s="25"/>
      <c r="G3" s="25"/>
      <c r="H3" s="25"/>
      <c r="I3" s="164" t="s">
        <v>509</v>
      </c>
      <c r="J3" s="25" t="s">
        <v>1134</v>
      </c>
      <c r="K3" s="25"/>
      <c r="L3" s="25"/>
      <c r="M3" s="25"/>
      <c r="N3" s="25"/>
      <c r="O3" s="25"/>
      <c r="P3" s="25"/>
      <c r="Q3" s="25"/>
      <c r="R3" s="25"/>
      <c r="S3" s="25"/>
      <c r="T3" s="25"/>
      <c r="U3" s="25"/>
      <c r="V3" s="25"/>
      <c r="W3" s="25"/>
      <c r="X3" s="25"/>
      <c r="Y3" s="25"/>
      <c r="Z3" s="25"/>
      <c r="AA3" s="25"/>
    </row>
    <row r="4" spans="1:28" s="38" customFormat="1" ht="55.2" x14ac:dyDescent="0.3">
      <c r="A4" s="32" t="str">
        <f t="shared" si="0"/>
        <v>header</v>
      </c>
      <c r="B4" s="32">
        <v>2</v>
      </c>
      <c r="C4" s="361" t="s">
        <v>141</v>
      </c>
      <c r="D4" s="32" t="s">
        <v>249</v>
      </c>
      <c r="E4" s="32"/>
      <c r="F4" s="25"/>
      <c r="G4" s="25"/>
      <c r="H4" s="25"/>
      <c r="I4" s="163" t="s">
        <v>142</v>
      </c>
      <c r="J4" s="25" t="s">
        <v>982</v>
      </c>
      <c r="K4" s="25"/>
      <c r="L4" s="25"/>
      <c r="M4" s="25"/>
      <c r="N4" s="25"/>
      <c r="O4" s="25"/>
      <c r="P4" s="25"/>
      <c r="Q4" s="25"/>
      <c r="R4" s="25"/>
      <c r="S4" s="25"/>
      <c r="T4" s="25"/>
      <c r="U4" s="25"/>
      <c r="V4" s="25"/>
      <c r="W4" s="25"/>
      <c r="X4" s="25"/>
      <c r="Y4" s="25"/>
      <c r="Z4" s="25"/>
      <c r="AA4" s="185"/>
    </row>
    <row r="5" spans="1:28" s="38" customFormat="1" ht="110.4" x14ac:dyDescent="0.3">
      <c r="A5" s="32" t="str">
        <f t="shared" si="0"/>
        <v>control</v>
      </c>
      <c r="B5" s="31"/>
      <c r="C5" s="361" t="s">
        <v>143</v>
      </c>
      <c r="D5" s="32" t="s">
        <v>250</v>
      </c>
      <c r="E5" s="32"/>
      <c r="F5" s="25"/>
      <c r="G5" s="25"/>
      <c r="H5" s="25"/>
      <c r="I5" s="124" t="s">
        <v>960</v>
      </c>
      <c r="J5" s="30" t="s">
        <v>510</v>
      </c>
      <c r="K5" s="346" t="s">
        <v>1419</v>
      </c>
      <c r="L5" s="371" t="s">
        <v>1418</v>
      </c>
      <c r="M5" s="30" t="s">
        <v>307</v>
      </c>
      <c r="N5" s="178"/>
      <c r="O5" s="178"/>
      <c r="P5" s="26" t="s">
        <v>309</v>
      </c>
      <c r="Q5" s="27"/>
      <c r="R5" s="26"/>
      <c r="S5" s="178"/>
      <c r="T5" s="178"/>
      <c r="U5" s="200"/>
      <c r="V5" s="200"/>
      <c r="W5" s="200"/>
      <c r="X5" s="25"/>
      <c r="Y5" s="25"/>
      <c r="Z5" s="25"/>
      <c r="AA5" s="185"/>
    </row>
    <row r="6" spans="1:28" s="38" customFormat="1" ht="69" x14ac:dyDescent="0.3">
      <c r="A6" s="32" t="str">
        <f t="shared" si="0"/>
        <v>control</v>
      </c>
      <c r="B6" s="31"/>
      <c r="C6" s="361" t="s">
        <v>145</v>
      </c>
      <c r="D6" s="32" t="s">
        <v>251</v>
      </c>
      <c r="E6" s="32"/>
      <c r="F6" s="25"/>
      <c r="G6" s="25"/>
      <c r="H6" s="25"/>
      <c r="I6" s="124" t="s">
        <v>1135</v>
      </c>
      <c r="J6" s="30" t="s">
        <v>1136</v>
      </c>
      <c r="K6" s="371" t="s">
        <v>511</v>
      </c>
      <c r="L6" s="371" t="s">
        <v>1420</v>
      </c>
      <c r="M6" s="30" t="s">
        <v>307</v>
      </c>
      <c r="N6" s="178"/>
      <c r="O6" s="178"/>
      <c r="P6" s="26"/>
      <c r="Q6" s="27"/>
      <c r="R6" s="26"/>
      <c r="S6" s="178"/>
      <c r="T6" s="178"/>
      <c r="U6" s="200"/>
      <c r="V6" s="200"/>
      <c r="W6" s="200"/>
      <c r="X6" s="25"/>
      <c r="Y6" s="25"/>
      <c r="Z6" s="25"/>
      <c r="AA6" s="185"/>
    </row>
    <row r="7" spans="1:28" s="38" customFormat="1" ht="82.8" x14ac:dyDescent="0.3">
      <c r="A7" s="32" t="str">
        <f t="shared" si="0"/>
        <v>control</v>
      </c>
      <c r="B7" s="31"/>
      <c r="C7" s="361" t="s">
        <v>147</v>
      </c>
      <c r="D7" s="32" t="s">
        <v>252</v>
      </c>
      <c r="E7" s="32"/>
      <c r="F7" s="25"/>
      <c r="G7" s="25"/>
      <c r="H7" s="25"/>
      <c r="I7" s="124" t="s">
        <v>963</v>
      </c>
      <c r="J7" s="30" t="s">
        <v>1137</v>
      </c>
      <c r="K7" s="25" t="s">
        <v>512</v>
      </c>
      <c r="L7" s="25" t="s">
        <v>1138</v>
      </c>
      <c r="M7" s="30" t="s">
        <v>319</v>
      </c>
      <c r="N7" s="178"/>
      <c r="O7" s="178"/>
      <c r="P7" s="26"/>
      <c r="Q7" s="27"/>
      <c r="R7" s="26"/>
      <c r="S7" s="178"/>
      <c r="T7" s="178"/>
      <c r="U7" s="200"/>
      <c r="V7" s="200"/>
      <c r="W7" s="200"/>
      <c r="X7" s="25"/>
      <c r="Y7" s="25"/>
      <c r="Z7" s="25"/>
      <c r="AA7" s="185"/>
    </row>
    <row r="8" spans="1:28" s="38" customFormat="1" ht="55.2" x14ac:dyDescent="0.3">
      <c r="A8" s="32" t="str">
        <f t="shared" si="0"/>
        <v>control</v>
      </c>
      <c r="B8" s="31"/>
      <c r="C8" s="361" t="s">
        <v>149</v>
      </c>
      <c r="D8" s="32" t="s">
        <v>253</v>
      </c>
      <c r="E8" s="32"/>
      <c r="F8" s="25"/>
      <c r="G8" s="25"/>
      <c r="H8" s="25"/>
      <c r="I8" s="124" t="s">
        <v>964</v>
      </c>
      <c r="J8" s="30" t="s">
        <v>513</v>
      </c>
      <c r="K8" s="25" t="s">
        <v>514</v>
      </c>
      <c r="L8" s="25" t="s">
        <v>1139</v>
      </c>
      <c r="M8" s="25" t="s">
        <v>515</v>
      </c>
      <c r="N8" s="178"/>
      <c r="O8" s="178"/>
      <c r="P8" s="26"/>
      <c r="Q8" s="27"/>
      <c r="R8" s="26"/>
      <c r="S8" s="178"/>
      <c r="T8" s="178"/>
      <c r="U8" s="200"/>
      <c r="V8" s="200"/>
      <c r="W8" s="200"/>
      <c r="X8" s="25"/>
      <c r="Y8" s="25"/>
      <c r="Z8" s="25"/>
      <c r="AA8" s="185"/>
    </row>
    <row r="9" spans="1:28" s="38" customFormat="1" ht="82.8" x14ac:dyDescent="0.3">
      <c r="A9" s="32" t="str">
        <f t="shared" si="0"/>
        <v>control</v>
      </c>
      <c r="B9" s="31"/>
      <c r="C9" s="361" t="s">
        <v>151</v>
      </c>
      <c r="D9" s="32" t="s">
        <v>254</v>
      </c>
      <c r="E9" s="32"/>
      <c r="F9" s="25"/>
      <c r="G9" s="25"/>
      <c r="H9" s="25"/>
      <c r="I9" s="124" t="s">
        <v>965</v>
      </c>
      <c r="J9" s="30" t="s">
        <v>516</v>
      </c>
      <c r="K9" s="371" t="s">
        <v>1424</v>
      </c>
      <c r="L9" s="25" t="s">
        <v>319</v>
      </c>
      <c r="M9" s="25" t="s">
        <v>1009</v>
      </c>
      <c r="N9" s="178"/>
      <c r="O9" s="178"/>
      <c r="P9" s="26"/>
      <c r="Q9" s="27"/>
      <c r="R9" s="26"/>
      <c r="S9" s="178"/>
      <c r="T9" s="178"/>
      <c r="U9" s="200"/>
      <c r="V9" s="200"/>
      <c r="W9" s="200"/>
      <c r="X9" s="25"/>
      <c r="Y9" s="25"/>
      <c r="Z9" s="25"/>
      <c r="AA9" s="185"/>
    </row>
    <row r="10" spans="1:28" s="38" customFormat="1" ht="124.2" x14ac:dyDescent="0.3">
      <c r="A10" s="32" t="str">
        <f t="shared" si="0"/>
        <v>control</v>
      </c>
      <c r="B10" s="31"/>
      <c r="C10" s="361" t="s">
        <v>153</v>
      </c>
      <c r="D10" s="32" t="s">
        <v>255</v>
      </c>
      <c r="E10" s="32"/>
      <c r="F10" s="25"/>
      <c r="G10" s="25"/>
      <c r="H10" s="25"/>
      <c r="I10" s="124" t="s">
        <v>966</v>
      </c>
      <c r="J10" s="153" t="s">
        <v>517</v>
      </c>
      <c r="K10" s="28" t="s">
        <v>1423</v>
      </c>
      <c r="L10" s="25" t="s">
        <v>319</v>
      </c>
      <c r="M10" s="28" t="s">
        <v>307</v>
      </c>
      <c r="N10" s="178"/>
      <c r="O10" s="178"/>
      <c r="P10" s="26"/>
      <c r="Q10" s="27"/>
      <c r="R10" s="26"/>
      <c r="S10" s="178"/>
      <c r="T10" s="178"/>
      <c r="U10" s="200"/>
      <c r="V10" s="200"/>
      <c r="W10" s="200"/>
      <c r="X10" s="25"/>
      <c r="Y10" s="25"/>
      <c r="Z10" s="25"/>
      <c r="AA10" s="185"/>
    </row>
    <row r="11" spans="1:28" s="38" customFormat="1" ht="69" x14ac:dyDescent="0.3">
      <c r="A11" s="32" t="str">
        <f t="shared" si="0"/>
        <v>control</v>
      </c>
      <c r="B11" s="31"/>
      <c r="C11" s="361" t="s">
        <v>155</v>
      </c>
      <c r="D11" s="32" t="s">
        <v>256</v>
      </c>
      <c r="E11" s="32"/>
      <c r="F11" s="25"/>
      <c r="G11" s="25"/>
      <c r="H11" s="25"/>
      <c r="I11" s="124" t="s">
        <v>967</v>
      </c>
      <c r="J11" s="30" t="s">
        <v>518</v>
      </c>
      <c r="K11" s="371" t="s">
        <v>1421</v>
      </c>
      <c r="L11" s="25" t="s">
        <v>319</v>
      </c>
      <c r="M11" s="30" t="s">
        <v>319</v>
      </c>
      <c r="N11" s="178"/>
      <c r="O11" s="178"/>
      <c r="P11" s="26"/>
      <c r="Q11" s="27"/>
      <c r="R11" s="26"/>
      <c r="S11" s="178"/>
      <c r="T11" s="178"/>
      <c r="U11" s="200"/>
      <c r="V11" s="200"/>
      <c r="W11" s="200"/>
      <c r="X11" s="25"/>
      <c r="Y11" s="25"/>
      <c r="Z11" s="25"/>
      <c r="AA11" s="185"/>
    </row>
    <row r="12" spans="1:28" s="38" customFormat="1" ht="82.8" x14ac:dyDescent="0.3">
      <c r="A12" s="32" t="str">
        <f t="shared" si="0"/>
        <v>control</v>
      </c>
      <c r="B12" s="31"/>
      <c r="C12" s="361" t="s">
        <v>157</v>
      </c>
      <c r="D12" s="32" t="s">
        <v>257</v>
      </c>
      <c r="E12" s="32"/>
      <c r="F12" s="25"/>
      <c r="G12" s="25"/>
      <c r="H12" s="25"/>
      <c r="I12" s="124" t="s">
        <v>968</v>
      </c>
      <c r="J12" s="30" t="s">
        <v>1219</v>
      </c>
      <c r="K12" s="371" t="s">
        <v>1422</v>
      </c>
      <c r="L12" s="25" t="s">
        <v>319</v>
      </c>
      <c r="M12" s="25" t="s">
        <v>519</v>
      </c>
      <c r="N12" s="178"/>
      <c r="O12" s="178"/>
      <c r="P12" s="26"/>
      <c r="Q12" s="27"/>
      <c r="R12" s="26"/>
      <c r="S12" s="178"/>
      <c r="T12" s="178"/>
      <c r="U12" s="200"/>
      <c r="V12" s="200"/>
      <c r="W12" s="200"/>
      <c r="X12" s="25"/>
      <c r="Y12" s="25"/>
      <c r="Z12" s="25"/>
      <c r="AA12" s="185"/>
    </row>
    <row r="13" spans="1:28" s="38" customFormat="1" ht="41.4" x14ac:dyDescent="0.3">
      <c r="A13" s="32" t="str">
        <f t="shared" si="0"/>
        <v>header</v>
      </c>
      <c r="B13" s="31">
        <v>2</v>
      </c>
      <c r="C13" s="361" t="s">
        <v>159</v>
      </c>
      <c r="D13" s="32" t="s">
        <v>258</v>
      </c>
      <c r="E13" s="32"/>
      <c r="F13" s="25"/>
      <c r="G13" s="25"/>
      <c r="H13" s="25"/>
      <c r="I13" s="124" t="s">
        <v>160</v>
      </c>
      <c r="J13" s="30" t="s">
        <v>983</v>
      </c>
      <c r="K13" s="25"/>
      <c r="L13" s="30"/>
      <c r="M13" s="30"/>
      <c r="N13" s="178"/>
      <c r="O13" s="178"/>
      <c r="P13" s="26"/>
      <c r="Q13" s="27"/>
      <c r="R13" s="26"/>
      <c r="S13" s="178"/>
      <c r="T13" s="178"/>
      <c r="U13" s="200"/>
      <c r="V13" s="200"/>
      <c r="W13" s="200"/>
      <c r="X13" s="25"/>
      <c r="Y13" s="25"/>
      <c r="Z13" s="25"/>
      <c r="AA13" s="185"/>
    </row>
    <row r="14" spans="1:28" s="38" customFormat="1" ht="124.2" x14ac:dyDescent="0.3">
      <c r="A14" s="32" t="str">
        <f t="shared" si="0"/>
        <v>control</v>
      </c>
      <c r="B14" s="33"/>
      <c r="C14" s="360" t="s">
        <v>161</v>
      </c>
      <c r="D14" s="154" t="s">
        <v>259</v>
      </c>
      <c r="E14" s="347"/>
      <c r="F14" s="41"/>
      <c r="G14" s="41"/>
      <c r="H14" s="41"/>
      <c r="I14" s="166" t="s">
        <v>969</v>
      </c>
      <c r="J14" s="155" t="s">
        <v>520</v>
      </c>
      <c r="K14" s="156" t="s">
        <v>1425</v>
      </c>
      <c r="L14" s="34" t="s">
        <v>319</v>
      </c>
      <c r="M14" s="34" t="s">
        <v>319</v>
      </c>
      <c r="N14" s="201"/>
      <c r="O14" s="201"/>
      <c r="P14" s="34"/>
      <c r="Q14" s="34"/>
      <c r="R14" s="34"/>
      <c r="S14" s="201"/>
      <c r="T14" s="201"/>
      <c r="U14" s="201"/>
      <c r="V14" s="201"/>
      <c r="W14" s="201"/>
      <c r="X14" s="25"/>
      <c r="Y14" s="25"/>
      <c r="Z14" s="25"/>
      <c r="AA14" s="201"/>
    </row>
    <row r="15" spans="1:28" s="38" customFormat="1" ht="151.80000000000001" x14ac:dyDescent="0.3">
      <c r="A15" s="32" t="str">
        <f t="shared" si="0"/>
        <v>control</v>
      </c>
      <c r="B15" s="31"/>
      <c r="C15" s="360" t="s">
        <v>163</v>
      </c>
      <c r="D15" s="154" t="s">
        <v>260</v>
      </c>
      <c r="E15" s="32"/>
      <c r="F15" s="25"/>
      <c r="G15" s="25"/>
      <c r="H15" s="25"/>
      <c r="I15" s="124" t="s">
        <v>970</v>
      </c>
      <c r="J15" s="30" t="s">
        <v>521</v>
      </c>
      <c r="K15" s="371" t="s">
        <v>1426</v>
      </c>
      <c r="L15" s="34" t="s">
        <v>319</v>
      </c>
      <c r="M15" s="34" t="s">
        <v>319</v>
      </c>
      <c r="N15" s="178"/>
      <c r="O15" s="178"/>
      <c r="P15" s="26"/>
      <c r="Q15" s="27"/>
      <c r="R15" s="26"/>
      <c r="S15" s="178"/>
      <c r="T15" s="178"/>
      <c r="U15" s="200"/>
      <c r="V15" s="200"/>
      <c r="W15" s="200"/>
      <c r="X15" s="25"/>
      <c r="Y15" s="25"/>
      <c r="Z15" s="25"/>
      <c r="AA15" s="185"/>
    </row>
    <row r="16" spans="1:28" s="38" customFormat="1" ht="220.8" x14ac:dyDescent="0.3">
      <c r="A16" s="32" t="str">
        <f t="shared" si="0"/>
        <v>control</v>
      </c>
      <c r="B16" s="33"/>
      <c r="C16" s="360" t="s">
        <v>165</v>
      </c>
      <c r="D16" s="154" t="s">
        <v>261</v>
      </c>
      <c r="E16" s="347"/>
      <c r="F16" s="41"/>
      <c r="G16" s="41"/>
      <c r="H16" s="41"/>
      <c r="I16" s="166" t="s">
        <v>971</v>
      </c>
      <c r="J16" s="155" t="s">
        <v>522</v>
      </c>
      <c r="K16" s="156" t="s">
        <v>1427</v>
      </c>
      <c r="L16" s="34" t="s">
        <v>319</v>
      </c>
      <c r="M16" s="34" t="s">
        <v>319</v>
      </c>
      <c r="N16" s="201"/>
      <c r="O16" s="201"/>
      <c r="P16" s="34"/>
      <c r="Q16" s="34"/>
      <c r="R16" s="34"/>
      <c r="S16" s="201"/>
      <c r="T16" s="201"/>
      <c r="U16" s="201"/>
      <c r="V16" s="201"/>
      <c r="W16" s="201"/>
      <c r="X16" s="25"/>
      <c r="Y16" s="25"/>
      <c r="Z16" s="25"/>
      <c r="AA16" s="201"/>
    </row>
    <row r="17" spans="1:27" s="38" customFormat="1" ht="110.4" x14ac:dyDescent="0.3">
      <c r="A17" s="32" t="str">
        <f t="shared" si="0"/>
        <v>control</v>
      </c>
      <c r="B17" s="31"/>
      <c r="C17" s="360" t="s">
        <v>167</v>
      </c>
      <c r="D17" s="154" t="s">
        <v>262</v>
      </c>
      <c r="E17" s="32"/>
      <c r="F17" s="25"/>
      <c r="G17" s="25"/>
      <c r="H17" s="25"/>
      <c r="I17" s="124" t="s">
        <v>972</v>
      </c>
      <c r="J17" s="30" t="s">
        <v>523</v>
      </c>
      <c r="K17" s="25" t="s">
        <v>1146</v>
      </c>
      <c r="L17" s="30" t="s">
        <v>319</v>
      </c>
      <c r="M17" s="30" t="s">
        <v>319</v>
      </c>
      <c r="N17" s="178"/>
      <c r="O17" s="178"/>
      <c r="P17" s="26"/>
      <c r="Q17" s="27"/>
      <c r="R17" s="26"/>
      <c r="S17" s="178"/>
      <c r="T17" s="178"/>
      <c r="U17" s="200"/>
      <c r="V17" s="200"/>
      <c r="W17" s="200"/>
      <c r="X17" s="25"/>
      <c r="Y17" s="25"/>
      <c r="Z17" s="25"/>
      <c r="AA17" s="185"/>
    </row>
    <row r="18" spans="1:27" s="38" customFormat="1" ht="69" x14ac:dyDescent="0.3">
      <c r="A18" s="32" t="str">
        <f t="shared" si="0"/>
        <v>control</v>
      </c>
      <c r="B18" s="31"/>
      <c r="C18" s="359" t="s">
        <v>169</v>
      </c>
      <c r="D18" s="167" t="s">
        <v>263</v>
      </c>
      <c r="E18" s="348"/>
      <c r="F18" s="153"/>
      <c r="G18" s="153"/>
      <c r="H18" s="153"/>
      <c r="I18" s="166" t="s">
        <v>973</v>
      </c>
      <c r="J18" s="155" t="s">
        <v>524</v>
      </c>
      <c r="K18" s="156" t="s">
        <v>961</v>
      </c>
      <c r="L18" s="30" t="s">
        <v>319</v>
      </c>
      <c r="M18" s="30" t="s">
        <v>319</v>
      </c>
      <c r="N18" s="185"/>
      <c r="O18" s="185"/>
      <c r="P18" s="155"/>
      <c r="Q18" s="155"/>
      <c r="R18" s="155"/>
      <c r="S18" s="185"/>
      <c r="T18" s="185"/>
      <c r="U18" s="185"/>
      <c r="V18" s="185"/>
      <c r="W18" s="185"/>
      <c r="X18" s="25"/>
      <c r="Y18" s="25"/>
      <c r="Z18" s="25"/>
      <c r="AA18" s="185"/>
    </row>
    <row r="19" spans="1:27" s="38" customFormat="1" ht="82.8" x14ac:dyDescent="0.3">
      <c r="A19" s="32" t="str">
        <f t="shared" si="0"/>
        <v>control</v>
      </c>
      <c r="B19" s="31"/>
      <c r="C19" s="359" t="s">
        <v>171</v>
      </c>
      <c r="D19" s="167" t="s">
        <v>264</v>
      </c>
      <c r="E19" s="32"/>
      <c r="F19" s="25"/>
      <c r="G19" s="25"/>
      <c r="H19" s="25"/>
      <c r="I19" s="124" t="s">
        <v>525</v>
      </c>
      <c r="J19" s="30" t="s">
        <v>526</v>
      </c>
      <c r="K19" s="25" t="s">
        <v>527</v>
      </c>
      <c r="L19" s="30" t="s">
        <v>319</v>
      </c>
      <c r="M19" s="30" t="s">
        <v>319</v>
      </c>
      <c r="N19" s="178"/>
      <c r="O19" s="178"/>
      <c r="P19" s="26"/>
      <c r="Q19" s="27"/>
      <c r="R19" s="26"/>
      <c r="S19" s="178"/>
      <c r="T19" s="178"/>
      <c r="U19" s="200"/>
      <c r="V19" s="200"/>
      <c r="W19" s="200"/>
      <c r="X19" s="25"/>
      <c r="Y19" s="25"/>
      <c r="Z19" s="25"/>
      <c r="AA19" s="185"/>
    </row>
    <row r="20" spans="1:27" s="38" customFormat="1" ht="69" x14ac:dyDescent="0.3">
      <c r="A20" s="32" t="str">
        <f t="shared" si="0"/>
        <v>control</v>
      </c>
      <c r="B20" s="31"/>
      <c r="C20" s="359" t="s">
        <v>173</v>
      </c>
      <c r="D20" s="167" t="s">
        <v>265</v>
      </c>
      <c r="E20" s="348"/>
      <c r="F20" s="153"/>
      <c r="G20" s="153"/>
      <c r="H20" s="153"/>
      <c r="I20" s="166" t="s">
        <v>974</v>
      </c>
      <c r="J20" s="155" t="s">
        <v>528</v>
      </c>
      <c r="K20" s="25" t="s">
        <v>529</v>
      </c>
      <c r="L20" s="30" t="s">
        <v>319</v>
      </c>
      <c r="M20" s="30" t="s">
        <v>319</v>
      </c>
      <c r="N20" s="185"/>
      <c r="O20" s="185"/>
      <c r="P20" s="155"/>
      <c r="Q20" s="155"/>
      <c r="R20" s="155"/>
      <c r="S20" s="185"/>
      <c r="T20" s="185"/>
      <c r="U20" s="185"/>
      <c r="V20" s="185"/>
      <c r="W20" s="185"/>
      <c r="X20" s="25"/>
      <c r="Y20" s="25"/>
      <c r="Z20" s="25"/>
      <c r="AA20" s="185"/>
    </row>
    <row r="21" spans="1:27" s="38" customFormat="1" ht="27.6" x14ac:dyDescent="0.3">
      <c r="A21" s="32" t="str">
        <f t="shared" si="0"/>
        <v>header</v>
      </c>
      <c r="B21" s="31">
        <v>2</v>
      </c>
      <c r="C21" s="359" t="s">
        <v>175</v>
      </c>
      <c r="D21" s="167" t="s">
        <v>266</v>
      </c>
      <c r="E21" s="32"/>
      <c r="F21" s="25"/>
      <c r="G21" s="25"/>
      <c r="H21" s="25"/>
      <c r="I21" s="165" t="s">
        <v>176</v>
      </c>
      <c r="J21" s="157"/>
      <c r="K21" s="25"/>
      <c r="L21" s="30"/>
      <c r="M21" s="30"/>
      <c r="N21" s="178"/>
      <c r="O21" s="178"/>
      <c r="P21" s="26"/>
      <c r="Q21" s="27"/>
      <c r="R21" s="26"/>
      <c r="S21" s="178"/>
      <c r="T21" s="178"/>
      <c r="U21" s="200"/>
      <c r="V21" s="200"/>
      <c r="W21" s="200"/>
      <c r="X21" s="25"/>
      <c r="Y21" s="25"/>
      <c r="Z21" s="25"/>
      <c r="AA21" s="185"/>
    </row>
    <row r="22" spans="1:27" s="38" customFormat="1" ht="138" x14ac:dyDescent="0.3">
      <c r="A22" s="32" t="str">
        <f t="shared" si="0"/>
        <v>control</v>
      </c>
      <c r="B22" s="31"/>
      <c r="C22" s="359" t="s">
        <v>177</v>
      </c>
      <c r="D22" s="167" t="s">
        <v>267</v>
      </c>
      <c r="E22" s="32"/>
      <c r="F22" s="25"/>
      <c r="G22" s="25"/>
      <c r="H22" s="25"/>
      <c r="I22" s="124" t="s">
        <v>975</v>
      </c>
      <c r="J22" s="30" t="s">
        <v>530</v>
      </c>
      <c r="K22" s="25" t="s">
        <v>531</v>
      </c>
      <c r="L22" s="30" t="s">
        <v>319</v>
      </c>
      <c r="M22" s="30" t="s">
        <v>319</v>
      </c>
      <c r="N22" s="178"/>
      <c r="O22" s="178"/>
      <c r="P22" s="26"/>
      <c r="Q22" s="27"/>
      <c r="R22" s="26"/>
      <c r="S22" s="178"/>
      <c r="T22" s="178"/>
      <c r="U22" s="200"/>
      <c r="V22" s="200"/>
      <c r="W22" s="200"/>
      <c r="X22" s="25"/>
      <c r="Y22" s="25"/>
      <c r="Z22" s="25"/>
      <c r="AA22" s="185"/>
    </row>
    <row r="23" spans="1:27" s="38" customFormat="1" ht="82.8" x14ac:dyDescent="0.3">
      <c r="A23" s="32" t="str">
        <f t="shared" si="0"/>
        <v>control</v>
      </c>
      <c r="B23" s="31"/>
      <c r="C23" s="359" t="s">
        <v>179</v>
      </c>
      <c r="D23" s="167" t="s">
        <v>268</v>
      </c>
      <c r="E23" s="348"/>
      <c r="F23" s="153"/>
      <c r="G23" s="153"/>
      <c r="H23" s="153"/>
      <c r="I23" s="166" t="s">
        <v>962</v>
      </c>
      <c r="J23" s="155" t="s">
        <v>532</v>
      </c>
      <c r="K23" s="156" t="s">
        <v>1140</v>
      </c>
      <c r="L23" s="30" t="s">
        <v>319</v>
      </c>
      <c r="M23" s="30" t="s">
        <v>319</v>
      </c>
      <c r="N23" s="185"/>
      <c r="O23" s="185"/>
      <c r="P23" s="155"/>
      <c r="Q23" s="155"/>
      <c r="R23" s="155"/>
      <c r="S23" s="185"/>
      <c r="T23" s="185"/>
      <c r="U23" s="185"/>
      <c r="V23" s="185"/>
      <c r="W23" s="185"/>
      <c r="X23" s="25"/>
      <c r="Y23" s="25"/>
      <c r="Z23" s="25"/>
      <c r="AA23" s="185"/>
    </row>
    <row r="24" spans="1:27" s="38" customFormat="1" ht="124.2" x14ac:dyDescent="0.3">
      <c r="A24" s="32" t="str">
        <f t="shared" si="0"/>
        <v>header</v>
      </c>
      <c r="B24" s="32">
        <v>2</v>
      </c>
      <c r="C24" s="361" t="s">
        <v>181</v>
      </c>
      <c r="D24" s="32" t="s">
        <v>269</v>
      </c>
      <c r="E24" s="32"/>
      <c r="F24" s="25"/>
      <c r="G24" s="25"/>
      <c r="H24" s="25"/>
      <c r="I24" s="165" t="s">
        <v>182</v>
      </c>
      <c r="J24" s="30" t="s">
        <v>984</v>
      </c>
      <c r="K24" s="25"/>
      <c r="L24" s="30"/>
      <c r="M24" s="30"/>
      <c r="N24" s="178"/>
      <c r="O24" s="178"/>
      <c r="P24" s="26"/>
      <c r="Q24" s="27"/>
      <c r="R24" s="26"/>
      <c r="S24" s="178"/>
      <c r="T24" s="178"/>
      <c r="U24" s="200"/>
      <c r="V24" s="200"/>
      <c r="W24" s="200"/>
      <c r="X24" s="25"/>
      <c r="Y24" s="25"/>
      <c r="Z24" s="25"/>
      <c r="AA24" s="185"/>
    </row>
    <row r="25" spans="1:27" s="38" customFormat="1" ht="82.8" x14ac:dyDescent="0.3">
      <c r="A25" s="32" t="str">
        <f t="shared" si="0"/>
        <v>control</v>
      </c>
      <c r="B25" s="31"/>
      <c r="C25" s="359" t="s">
        <v>183</v>
      </c>
      <c r="D25" s="167" t="s">
        <v>270</v>
      </c>
      <c r="E25" s="32"/>
      <c r="F25" s="25"/>
      <c r="G25" s="25"/>
      <c r="H25" s="25"/>
      <c r="I25" s="124" t="s">
        <v>976</v>
      </c>
      <c r="J25" s="30" t="s">
        <v>533</v>
      </c>
      <c r="K25" s="25" t="s">
        <v>534</v>
      </c>
      <c r="L25" s="30" t="s">
        <v>319</v>
      </c>
      <c r="M25" s="30" t="s">
        <v>319</v>
      </c>
      <c r="N25" s="178"/>
      <c r="O25" s="178"/>
      <c r="P25" s="26"/>
      <c r="Q25" s="27"/>
      <c r="R25" s="26"/>
      <c r="S25" s="178"/>
      <c r="T25" s="178"/>
      <c r="U25" s="200"/>
      <c r="V25" s="200"/>
      <c r="W25" s="200"/>
      <c r="X25" s="25"/>
      <c r="Y25" s="25"/>
      <c r="Z25" s="25"/>
      <c r="AA25" s="185"/>
    </row>
    <row r="26" spans="1:27" s="38" customFormat="1" ht="165.6" x14ac:dyDescent="0.3">
      <c r="A26" s="32" t="str">
        <f t="shared" si="0"/>
        <v>control</v>
      </c>
      <c r="C26" s="359" t="s">
        <v>185</v>
      </c>
      <c r="D26" s="167" t="s">
        <v>271</v>
      </c>
      <c r="E26" s="348"/>
      <c r="F26" s="153"/>
      <c r="G26" s="153"/>
      <c r="H26" s="153"/>
      <c r="I26" s="166" t="s">
        <v>977</v>
      </c>
      <c r="J26" s="155" t="s">
        <v>535</v>
      </c>
      <c r="K26" s="156" t="s">
        <v>981</v>
      </c>
      <c r="L26" s="30" t="s">
        <v>319</v>
      </c>
      <c r="M26" s="30" t="s">
        <v>319</v>
      </c>
      <c r="N26" s="185"/>
      <c r="O26" s="185"/>
      <c r="P26" s="155"/>
      <c r="Q26" s="155"/>
      <c r="R26" s="155"/>
      <c r="S26" s="185"/>
      <c r="T26" s="185"/>
      <c r="U26" s="185"/>
      <c r="V26" s="185"/>
      <c r="W26" s="185"/>
      <c r="X26" s="25"/>
      <c r="Y26" s="25"/>
      <c r="Z26" s="25"/>
      <c r="AA26" s="185"/>
    </row>
    <row r="27" spans="1:27" s="38" customFormat="1" ht="110.4" x14ac:dyDescent="0.3">
      <c r="A27" s="32" t="str">
        <f t="shared" si="0"/>
        <v>control</v>
      </c>
      <c r="B27" s="31"/>
      <c r="C27" s="359" t="s">
        <v>187</v>
      </c>
      <c r="D27" s="167" t="s">
        <v>272</v>
      </c>
      <c r="E27" s="32"/>
      <c r="F27" s="25"/>
      <c r="G27" s="25"/>
      <c r="H27" s="25"/>
      <c r="I27" s="124" t="s">
        <v>978</v>
      </c>
      <c r="J27" s="30" t="s">
        <v>536</v>
      </c>
      <c r="K27" s="29" t="s">
        <v>1428</v>
      </c>
      <c r="L27" s="30" t="s">
        <v>319</v>
      </c>
      <c r="M27" s="30" t="s">
        <v>319</v>
      </c>
      <c r="N27" s="178"/>
      <c r="O27" s="178"/>
      <c r="P27" s="26"/>
      <c r="Q27" s="27"/>
      <c r="R27" s="26"/>
      <c r="S27" s="178"/>
      <c r="T27" s="178"/>
      <c r="U27" s="200"/>
      <c r="V27" s="200"/>
      <c r="W27" s="200"/>
      <c r="X27" s="25"/>
      <c r="Y27" s="25"/>
      <c r="Z27" s="25"/>
      <c r="AA27" s="185"/>
    </row>
    <row r="28" spans="1:27" s="38" customFormat="1" ht="124.2" x14ac:dyDescent="0.3">
      <c r="A28" s="32" t="str">
        <f t="shared" si="0"/>
        <v>header</v>
      </c>
      <c r="B28" s="33">
        <v>2</v>
      </c>
      <c r="C28" s="360" t="s">
        <v>189</v>
      </c>
      <c r="D28" s="154" t="s">
        <v>273</v>
      </c>
      <c r="E28" s="32"/>
      <c r="F28" s="41"/>
      <c r="G28" s="41"/>
      <c r="H28" s="41"/>
      <c r="I28" s="166" t="s">
        <v>190</v>
      </c>
      <c r="J28" s="155" t="s">
        <v>985</v>
      </c>
      <c r="K28" s="34"/>
      <c r="L28" s="34"/>
      <c r="M28" s="34"/>
      <c r="N28" s="201"/>
      <c r="O28" s="201"/>
      <c r="P28" s="34"/>
      <c r="Q28" s="34"/>
      <c r="R28" s="34"/>
      <c r="S28" s="201"/>
      <c r="T28" s="201"/>
      <c r="U28" s="201"/>
      <c r="V28" s="201"/>
      <c r="W28" s="201"/>
      <c r="X28" s="25"/>
      <c r="Y28" s="25"/>
      <c r="Z28" s="25"/>
      <c r="AA28" s="201"/>
    </row>
    <row r="29" spans="1:27" s="38" customFormat="1" ht="96.6" x14ac:dyDescent="0.3">
      <c r="A29" s="32" t="str">
        <f t="shared" si="0"/>
        <v>control</v>
      </c>
      <c r="B29" s="32"/>
      <c r="C29" s="361" t="s">
        <v>191</v>
      </c>
      <c r="D29" s="32" t="s">
        <v>274</v>
      </c>
      <c r="E29" s="32"/>
      <c r="F29" s="25"/>
      <c r="G29" s="25"/>
      <c r="H29" s="25"/>
      <c r="I29" s="124" t="s">
        <v>979</v>
      </c>
      <c r="J29" s="30" t="s">
        <v>537</v>
      </c>
      <c r="K29" s="25" t="s">
        <v>986</v>
      </c>
      <c r="L29" s="30" t="s">
        <v>319</v>
      </c>
      <c r="M29" s="30" t="s">
        <v>319</v>
      </c>
      <c r="N29" s="178"/>
      <c r="O29" s="178"/>
      <c r="P29" s="26"/>
      <c r="Q29" s="27"/>
      <c r="R29" s="26"/>
      <c r="S29" s="178"/>
      <c r="T29" s="178"/>
      <c r="U29" s="200"/>
      <c r="V29" s="200"/>
      <c r="W29" s="200"/>
      <c r="X29" s="25"/>
      <c r="Y29" s="25"/>
      <c r="Z29" s="25"/>
      <c r="AA29" s="185"/>
    </row>
    <row r="30" spans="1:27" s="38" customFormat="1" ht="124.2" x14ac:dyDescent="0.3">
      <c r="A30" s="32" t="str">
        <f t="shared" si="0"/>
        <v>control</v>
      </c>
      <c r="B30" s="32"/>
      <c r="C30" s="361" t="s">
        <v>193</v>
      </c>
      <c r="D30" s="32" t="s">
        <v>275</v>
      </c>
      <c r="E30" s="32"/>
      <c r="F30" s="25"/>
      <c r="G30" s="25"/>
      <c r="H30" s="25"/>
      <c r="I30" s="124" t="s">
        <v>980</v>
      </c>
      <c r="J30" s="30" t="s">
        <v>538</v>
      </c>
      <c r="K30" s="25" t="s">
        <v>987</v>
      </c>
      <c r="L30" s="30" t="s">
        <v>319</v>
      </c>
      <c r="M30" s="30" t="s">
        <v>319</v>
      </c>
      <c r="N30" s="178"/>
      <c r="O30" s="178"/>
      <c r="P30" s="26"/>
      <c r="Q30" s="27"/>
      <c r="R30" s="26"/>
      <c r="S30" s="178"/>
      <c r="T30" s="178"/>
      <c r="U30" s="200"/>
      <c r="V30" s="200"/>
      <c r="W30" s="200"/>
      <c r="X30" s="25"/>
      <c r="Y30" s="25"/>
      <c r="Z30" s="25"/>
      <c r="AA30" s="185"/>
    </row>
    <row r="31" spans="1:27" s="38" customFormat="1" x14ac:dyDescent="0.3">
      <c r="A31" s="31"/>
      <c r="B31" s="31"/>
      <c r="C31" s="32"/>
      <c r="D31" s="32"/>
      <c r="E31" s="32"/>
      <c r="F31" s="32"/>
      <c r="G31" s="32"/>
      <c r="H31" s="32"/>
      <c r="I31" s="158"/>
      <c r="J31" s="158"/>
      <c r="K31" s="158"/>
      <c r="L31" s="159"/>
      <c r="M31" s="159"/>
      <c r="N31" s="159"/>
      <c r="O31" s="159"/>
      <c r="P31" s="45"/>
      <c r="Q31" s="46"/>
      <c r="R31" s="45"/>
      <c r="S31" s="179"/>
      <c r="T31" s="179"/>
      <c r="U31" s="200"/>
      <c r="V31" s="200"/>
      <c r="W31" s="200"/>
      <c r="X31" s="200"/>
      <c r="Y31" s="179"/>
      <c r="Z31" s="186"/>
      <c r="AA31" s="186"/>
    </row>
    <row r="32" spans="1:27" s="38" customFormat="1" x14ac:dyDescent="0.3">
      <c r="A32" s="31"/>
      <c r="B32" s="31"/>
      <c r="C32" s="32"/>
      <c r="D32" s="32"/>
      <c r="E32" s="32"/>
      <c r="F32" s="32"/>
      <c r="G32" s="32"/>
      <c r="H32" s="32"/>
      <c r="I32" s="158"/>
      <c r="J32" s="158"/>
      <c r="K32" s="158"/>
      <c r="L32" s="159"/>
      <c r="M32" s="159"/>
      <c r="N32" s="159"/>
      <c r="O32" s="159"/>
      <c r="P32" s="45"/>
      <c r="Q32" s="46"/>
      <c r="R32" s="45"/>
      <c r="S32" s="179"/>
      <c r="T32" s="179"/>
      <c r="U32" s="200"/>
      <c r="V32" s="200"/>
      <c r="W32" s="200"/>
      <c r="X32" s="200"/>
      <c r="Y32" s="179"/>
      <c r="Z32" s="186"/>
      <c r="AA32" s="186"/>
    </row>
    <row r="33" spans="1:27" s="38" customFormat="1" x14ac:dyDescent="0.3">
      <c r="A33" s="31"/>
      <c r="B33" s="31"/>
      <c r="C33" s="32"/>
      <c r="D33" s="32"/>
      <c r="E33" s="32"/>
      <c r="F33" s="32"/>
      <c r="G33" s="32"/>
      <c r="H33" s="32"/>
      <c r="I33" s="158"/>
      <c r="J33" s="158"/>
      <c r="K33" s="158"/>
      <c r="L33" s="159"/>
      <c r="M33" s="159"/>
      <c r="N33" s="159"/>
      <c r="O33" s="159"/>
      <c r="P33" s="45"/>
      <c r="Q33" s="46"/>
      <c r="R33" s="45"/>
      <c r="S33" s="179"/>
      <c r="T33" s="179"/>
      <c r="U33" s="200"/>
      <c r="V33" s="200"/>
      <c r="W33" s="200"/>
      <c r="X33" s="200"/>
      <c r="Y33" s="179"/>
      <c r="Z33" s="186"/>
      <c r="AA33" s="186"/>
    </row>
    <row r="34" spans="1:27" s="38" customFormat="1" x14ac:dyDescent="0.3">
      <c r="A34" s="31"/>
      <c r="B34" s="31"/>
      <c r="C34" s="32"/>
      <c r="D34" s="32"/>
      <c r="E34" s="32"/>
      <c r="F34" s="32"/>
      <c r="G34" s="32"/>
      <c r="H34" s="32"/>
      <c r="I34" s="158"/>
      <c r="J34" s="158"/>
      <c r="K34" s="158"/>
      <c r="L34" s="159"/>
      <c r="M34" s="159"/>
      <c r="N34" s="159"/>
      <c r="O34" s="159"/>
      <c r="P34" s="45"/>
      <c r="Q34" s="46"/>
      <c r="R34" s="45"/>
      <c r="S34" s="179"/>
      <c r="T34" s="179"/>
      <c r="U34" s="200"/>
      <c r="V34" s="200"/>
      <c r="W34" s="200"/>
      <c r="X34" s="200"/>
      <c r="Y34" s="179"/>
      <c r="Z34" s="186"/>
      <c r="AA34" s="186"/>
    </row>
    <row r="35" spans="1:27" s="38" customFormat="1" x14ac:dyDescent="0.3">
      <c r="A35" s="31"/>
      <c r="B35" s="31"/>
      <c r="C35" s="32"/>
      <c r="D35" s="32"/>
      <c r="E35" s="32"/>
      <c r="F35" s="32"/>
      <c r="G35" s="32"/>
      <c r="H35" s="32"/>
      <c r="I35" s="158"/>
      <c r="J35" s="158"/>
      <c r="K35" s="158"/>
      <c r="L35" s="159"/>
      <c r="M35" s="159"/>
      <c r="N35" s="159"/>
      <c r="O35" s="159"/>
      <c r="P35" s="45"/>
      <c r="Q35" s="46"/>
      <c r="R35" s="45"/>
      <c r="S35" s="179"/>
      <c r="T35" s="179"/>
      <c r="U35" s="200"/>
      <c r="V35" s="200"/>
      <c r="W35" s="200"/>
      <c r="X35" s="200"/>
      <c r="Y35" s="179"/>
      <c r="Z35" s="186"/>
      <c r="AA35" s="186"/>
    </row>
    <row r="36" spans="1:27" s="38" customFormat="1" x14ac:dyDescent="0.3">
      <c r="A36" s="31"/>
      <c r="B36" s="31"/>
      <c r="C36" s="32"/>
      <c r="D36" s="32"/>
      <c r="E36" s="32"/>
      <c r="F36" s="32"/>
      <c r="G36" s="32"/>
      <c r="H36" s="32"/>
      <c r="I36" s="158"/>
      <c r="J36" s="158"/>
      <c r="K36" s="158"/>
      <c r="L36" s="159"/>
      <c r="M36" s="159"/>
      <c r="N36" s="159"/>
      <c r="O36" s="159"/>
      <c r="P36" s="45"/>
      <c r="Q36" s="46"/>
      <c r="R36" s="45"/>
      <c r="S36" s="179"/>
      <c r="T36" s="179"/>
      <c r="U36" s="200"/>
      <c r="V36" s="200"/>
      <c r="W36" s="200"/>
      <c r="X36" s="200"/>
      <c r="Y36" s="179"/>
      <c r="Z36" s="186"/>
      <c r="AA36" s="186"/>
    </row>
    <row r="37" spans="1:27" s="38" customFormat="1" x14ac:dyDescent="0.3">
      <c r="A37" s="31"/>
      <c r="B37" s="31"/>
      <c r="C37" s="32"/>
      <c r="D37" s="32"/>
      <c r="E37" s="32"/>
      <c r="F37" s="32"/>
      <c r="G37" s="32"/>
      <c r="H37" s="32"/>
      <c r="I37" s="158"/>
      <c r="J37" s="158"/>
      <c r="K37" s="158"/>
      <c r="L37" s="159"/>
      <c r="M37" s="159"/>
      <c r="N37" s="159"/>
      <c r="O37" s="159"/>
      <c r="P37" s="45"/>
      <c r="Q37" s="46"/>
      <c r="R37" s="45"/>
      <c r="S37" s="179"/>
      <c r="T37" s="179"/>
      <c r="U37" s="200"/>
      <c r="V37" s="200"/>
      <c r="W37" s="200"/>
      <c r="X37" s="200"/>
      <c r="Y37" s="179"/>
      <c r="Z37" s="186"/>
      <c r="AA37" s="186"/>
    </row>
    <row r="38" spans="1:27" s="38" customFormat="1" x14ac:dyDescent="0.3">
      <c r="A38" s="31"/>
      <c r="B38" s="31"/>
      <c r="C38" s="32"/>
      <c r="D38" s="32"/>
      <c r="E38" s="32"/>
      <c r="F38" s="32"/>
      <c r="G38" s="32"/>
      <c r="H38" s="32"/>
      <c r="I38" s="158"/>
      <c r="J38" s="158"/>
      <c r="K38" s="158"/>
      <c r="L38" s="159"/>
      <c r="M38" s="159"/>
      <c r="N38" s="159"/>
      <c r="O38" s="159"/>
      <c r="P38" s="45"/>
      <c r="Q38" s="46"/>
      <c r="R38" s="45"/>
      <c r="S38" s="179"/>
      <c r="T38" s="179"/>
      <c r="U38" s="200"/>
      <c r="V38" s="200"/>
      <c r="W38" s="200"/>
      <c r="X38" s="200"/>
      <c r="Y38" s="179"/>
      <c r="Z38" s="186"/>
      <c r="AA38" s="186"/>
    </row>
    <row r="39" spans="1:27" s="38" customFormat="1" x14ac:dyDescent="0.3">
      <c r="A39" s="31"/>
      <c r="B39" s="31"/>
      <c r="C39" s="32"/>
      <c r="D39" s="32"/>
      <c r="E39" s="32"/>
      <c r="F39" s="32"/>
      <c r="G39" s="32"/>
      <c r="H39" s="32"/>
      <c r="I39" s="158"/>
      <c r="J39" s="158"/>
      <c r="K39" s="158"/>
      <c r="L39" s="159"/>
      <c r="M39" s="159"/>
      <c r="N39" s="159"/>
      <c r="O39" s="159"/>
      <c r="P39" s="45"/>
      <c r="Q39" s="46"/>
      <c r="R39" s="45"/>
      <c r="S39" s="179"/>
      <c r="T39" s="179"/>
      <c r="U39" s="200"/>
      <c r="V39" s="200"/>
      <c r="W39" s="200"/>
      <c r="X39" s="200"/>
      <c r="Y39" s="179"/>
      <c r="Z39" s="186"/>
      <c r="AA39" s="186"/>
    </row>
    <row r="40" spans="1:27" s="38" customFormat="1" x14ac:dyDescent="0.3">
      <c r="A40" s="31"/>
      <c r="B40" s="31"/>
      <c r="C40" s="32"/>
      <c r="D40" s="32"/>
      <c r="E40" s="32"/>
      <c r="F40" s="32"/>
      <c r="G40" s="32"/>
      <c r="H40" s="32"/>
      <c r="I40" s="158"/>
      <c r="J40" s="158"/>
      <c r="K40" s="158"/>
      <c r="L40" s="159"/>
      <c r="M40" s="159"/>
      <c r="N40" s="159"/>
      <c r="O40" s="159"/>
      <c r="P40" s="45"/>
      <c r="Q40" s="46"/>
      <c r="R40" s="45"/>
      <c r="S40" s="179"/>
      <c r="T40" s="179"/>
      <c r="U40" s="200"/>
      <c r="V40" s="200"/>
      <c r="W40" s="200"/>
      <c r="X40" s="200"/>
      <c r="Y40" s="179"/>
      <c r="Z40" s="186"/>
      <c r="AA40" s="186"/>
    </row>
    <row r="41" spans="1:27" s="38" customFormat="1" x14ac:dyDescent="0.3">
      <c r="A41" s="31"/>
      <c r="B41" s="31"/>
      <c r="C41" s="32"/>
      <c r="D41" s="32"/>
      <c r="E41" s="32"/>
      <c r="F41" s="32"/>
      <c r="G41" s="32"/>
      <c r="H41" s="32"/>
      <c r="I41" s="158"/>
      <c r="J41" s="158"/>
      <c r="K41" s="158"/>
      <c r="L41" s="159"/>
      <c r="M41" s="159"/>
      <c r="N41" s="159"/>
      <c r="O41" s="159"/>
      <c r="P41" s="45"/>
      <c r="Q41" s="46"/>
      <c r="R41" s="45"/>
      <c r="S41" s="179"/>
      <c r="T41" s="179"/>
      <c r="U41" s="200"/>
      <c r="V41" s="200"/>
      <c r="W41" s="200"/>
      <c r="X41" s="200"/>
      <c r="Y41" s="179"/>
      <c r="Z41" s="186"/>
      <c r="AA41" s="186"/>
    </row>
    <row r="42" spans="1:27" s="38" customFormat="1" x14ac:dyDescent="0.3">
      <c r="A42" s="31"/>
      <c r="B42" s="31"/>
      <c r="C42" s="32"/>
      <c r="D42" s="32"/>
      <c r="E42" s="32"/>
      <c r="F42" s="32"/>
      <c r="G42" s="32"/>
      <c r="H42" s="32"/>
      <c r="I42" s="158"/>
      <c r="J42" s="158"/>
      <c r="K42" s="158"/>
      <c r="L42" s="159"/>
      <c r="M42" s="159"/>
      <c r="N42" s="159"/>
      <c r="O42" s="159"/>
      <c r="P42" s="45"/>
      <c r="Q42" s="46"/>
      <c r="R42" s="45"/>
      <c r="S42" s="179"/>
      <c r="T42" s="179"/>
      <c r="U42" s="200"/>
      <c r="V42" s="200"/>
      <c r="W42" s="200"/>
      <c r="X42" s="200"/>
      <c r="Y42" s="179"/>
      <c r="Z42" s="186"/>
      <c r="AA42" s="186"/>
    </row>
    <row r="43" spans="1:27" s="38" customFormat="1" x14ac:dyDescent="0.3">
      <c r="A43" s="31"/>
      <c r="B43" s="31"/>
      <c r="C43" s="32"/>
      <c r="D43" s="32"/>
      <c r="E43" s="32"/>
      <c r="F43" s="32"/>
      <c r="G43" s="32"/>
      <c r="H43" s="32"/>
      <c r="I43" s="158"/>
      <c r="J43" s="158"/>
      <c r="K43" s="158"/>
      <c r="L43" s="159"/>
      <c r="M43" s="159"/>
      <c r="N43" s="159"/>
      <c r="O43" s="159"/>
      <c r="P43" s="45"/>
      <c r="Q43" s="46"/>
      <c r="R43" s="45"/>
      <c r="S43" s="179"/>
      <c r="T43" s="179"/>
      <c r="U43" s="200"/>
      <c r="V43" s="200"/>
      <c r="W43" s="200"/>
      <c r="X43" s="200"/>
      <c r="Y43" s="179"/>
      <c r="Z43" s="186"/>
      <c r="AA43" s="186"/>
    </row>
    <row r="44" spans="1:27" s="38" customFormat="1" x14ac:dyDescent="0.3">
      <c r="A44" s="31"/>
      <c r="B44" s="31"/>
      <c r="C44" s="32"/>
      <c r="D44" s="32"/>
      <c r="E44" s="32"/>
      <c r="F44" s="32"/>
      <c r="G44" s="32"/>
      <c r="H44" s="32"/>
      <c r="I44" s="158"/>
      <c r="J44" s="158"/>
      <c r="K44" s="158"/>
      <c r="L44" s="159"/>
      <c r="M44" s="159"/>
      <c r="N44" s="159"/>
      <c r="O44" s="159"/>
      <c r="P44" s="45"/>
      <c r="Q44" s="46"/>
      <c r="R44" s="45"/>
      <c r="S44" s="179"/>
      <c r="T44" s="179"/>
      <c r="U44" s="200"/>
      <c r="V44" s="200"/>
      <c r="W44" s="200"/>
      <c r="X44" s="200"/>
      <c r="Y44" s="179"/>
      <c r="Z44" s="186"/>
      <c r="AA44" s="186"/>
    </row>
    <row r="45" spans="1:27" s="38" customFormat="1" x14ac:dyDescent="0.3">
      <c r="A45" s="31"/>
      <c r="B45" s="31"/>
      <c r="C45" s="32"/>
      <c r="D45" s="32"/>
      <c r="E45" s="32"/>
      <c r="F45" s="32"/>
      <c r="G45" s="32"/>
      <c r="H45" s="32"/>
      <c r="I45" s="158"/>
      <c r="J45" s="158"/>
      <c r="K45" s="158"/>
      <c r="L45" s="159"/>
      <c r="M45" s="159"/>
      <c r="N45" s="159"/>
      <c r="O45" s="159"/>
      <c r="P45" s="45"/>
      <c r="Q45" s="46"/>
      <c r="R45" s="45"/>
      <c r="S45" s="179"/>
      <c r="T45" s="179"/>
      <c r="U45" s="200"/>
      <c r="V45" s="200"/>
      <c r="W45" s="200"/>
      <c r="X45" s="200"/>
      <c r="Y45" s="179"/>
      <c r="Z45" s="186"/>
      <c r="AA45" s="186"/>
    </row>
    <row r="46" spans="1:27" s="38" customFormat="1" x14ac:dyDescent="0.3">
      <c r="A46" s="31"/>
      <c r="B46" s="31"/>
      <c r="C46" s="32"/>
      <c r="D46" s="32"/>
      <c r="E46" s="32"/>
      <c r="F46" s="32"/>
      <c r="G46" s="32"/>
      <c r="H46" s="32"/>
      <c r="I46" s="158"/>
      <c r="J46" s="158"/>
      <c r="K46" s="158"/>
      <c r="L46" s="159"/>
      <c r="M46" s="159"/>
      <c r="N46" s="159"/>
      <c r="O46" s="159"/>
      <c r="P46" s="45"/>
      <c r="Q46" s="46"/>
      <c r="R46" s="45"/>
      <c r="S46" s="179"/>
      <c r="T46" s="179"/>
      <c r="U46" s="200"/>
      <c r="V46" s="200"/>
      <c r="W46" s="200"/>
      <c r="X46" s="200"/>
      <c r="Y46" s="179"/>
      <c r="Z46" s="186"/>
      <c r="AA46" s="186"/>
    </row>
    <row r="47" spans="1:27" s="38" customFormat="1" x14ac:dyDescent="0.3">
      <c r="A47" s="31"/>
      <c r="B47" s="31"/>
      <c r="C47" s="32"/>
      <c r="D47" s="32"/>
      <c r="E47" s="32"/>
      <c r="F47" s="32"/>
      <c r="G47" s="32"/>
      <c r="H47" s="32"/>
      <c r="I47" s="158"/>
      <c r="J47" s="158"/>
      <c r="K47" s="158"/>
      <c r="L47" s="159"/>
      <c r="M47" s="159"/>
      <c r="N47" s="159"/>
      <c r="O47" s="159"/>
      <c r="P47" s="45"/>
      <c r="Q47" s="46"/>
      <c r="R47" s="45"/>
      <c r="S47" s="179"/>
      <c r="T47" s="179"/>
      <c r="U47" s="200"/>
      <c r="V47" s="200"/>
      <c r="W47" s="200"/>
      <c r="X47" s="200"/>
      <c r="Y47" s="179"/>
      <c r="Z47" s="186"/>
      <c r="AA47" s="186"/>
    </row>
    <row r="48" spans="1:27" s="38" customFormat="1" x14ac:dyDescent="0.3">
      <c r="A48" s="31"/>
      <c r="B48" s="31"/>
      <c r="C48" s="32"/>
      <c r="D48" s="32"/>
      <c r="E48" s="32"/>
      <c r="F48" s="32"/>
      <c r="G48" s="32"/>
      <c r="H48" s="32"/>
      <c r="I48" s="158"/>
      <c r="J48" s="158"/>
      <c r="K48" s="158"/>
      <c r="L48" s="159"/>
      <c r="M48" s="159"/>
      <c r="N48" s="159"/>
      <c r="O48" s="159"/>
      <c r="P48" s="45"/>
      <c r="Q48" s="46"/>
      <c r="R48" s="45"/>
      <c r="S48" s="179"/>
      <c r="T48" s="179"/>
      <c r="U48" s="200"/>
      <c r="V48" s="200"/>
      <c r="W48" s="200"/>
      <c r="X48" s="200"/>
      <c r="Y48" s="179"/>
      <c r="Z48" s="186"/>
      <c r="AA48" s="186"/>
    </row>
    <row r="49" spans="1:27" s="38" customFormat="1" x14ac:dyDescent="0.3">
      <c r="A49" s="31"/>
      <c r="B49" s="31"/>
      <c r="C49" s="32"/>
      <c r="D49" s="32"/>
      <c r="E49" s="32"/>
      <c r="F49" s="32"/>
      <c r="G49" s="32"/>
      <c r="H49" s="32"/>
      <c r="I49" s="158"/>
      <c r="J49" s="158"/>
      <c r="K49" s="158"/>
      <c r="L49" s="159"/>
      <c r="M49" s="159"/>
      <c r="N49" s="159"/>
      <c r="O49" s="159"/>
      <c r="P49" s="45"/>
      <c r="Q49" s="46"/>
      <c r="R49" s="45"/>
      <c r="S49" s="179"/>
      <c r="T49" s="179"/>
      <c r="U49" s="200"/>
      <c r="V49" s="200"/>
      <c r="W49" s="200"/>
      <c r="X49" s="200"/>
      <c r="Y49" s="179"/>
      <c r="Z49" s="186"/>
      <c r="AA49" s="186"/>
    </row>
    <row r="50" spans="1:27" s="38" customFormat="1" x14ac:dyDescent="0.3">
      <c r="A50" s="31"/>
      <c r="B50" s="31"/>
      <c r="C50" s="32"/>
      <c r="D50" s="32"/>
      <c r="E50" s="32"/>
      <c r="F50" s="32"/>
      <c r="G50" s="32"/>
      <c r="H50" s="32"/>
      <c r="I50" s="158"/>
      <c r="J50" s="158"/>
      <c r="K50" s="158"/>
      <c r="L50" s="159"/>
      <c r="M50" s="159"/>
      <c r="N50" s="159"/>
      <c r="O50" s="159"/>
      <c r="P50" s="45"/>
      <c r="Q50" s="46"/>
      <c r="R50" s="45"/>
      <c r="S50" s="179"/>
      <c r="T50" s="179"/>
      <c r="U50" s="200"/>
      <c r="V50" s="200"/>
      <c r="W50" s="200"/>
      <c r="X50" s="200"/>
      <c r="Y50" s="179"/>
      <c r="Z50" s="186"/>
      <c r="AA50" s="186"/>
    </row>
    <row r="51" spans="1:27" s="38" customFormat="1" x14ac:dyDescent="0.3">
      <c r="A51" s="31"/>
      <c r="B51" s="31"/>
      <c r="C51" s="32"/>
      <c r="D51" s="32"/>
      <c r="E51" s="32"/>
      <c r="F51" s="32"/>
      <c r="G51" s="32"/>
      <c r="H51" s="32"/>
      <c r="I51" s="158"/>
      <c r="J51" s="158"/>
      <c r="K51" s="158"/>
      <c r="L51" s="159"/>
      <c r="M51" s="159"/>
      <c r="N51" s="159"/>
      <c r="O51" s="159"/>
      <c r="P51" s="45"/>
      <c r="Q51" s="46"/>
      <c r="R51" s="45"/>
      <c r="S51" s="179"/>
      <c r="T51" s="179"/>
      <c r="U51" s="200"/>
      <c r="V51" s="200"/>
      <c r="W51" s="200"/>
      <c r="X51" s="200"/>
      <c r="Y51" s="179"/>
      <c r="Z51" s="186"/>
      <c r="AA51" s="186"/>
    </row>
    <row r="52" spans="1:27" s="38" customFormat="1" x14ac:dyDescent="0.3">
      <c r="A52" s="31"/>
      <c r="B52" s="31"/>
      <c r="C52" s="32"/>
      <c r="D52" s="32"/>
      <c r="E52" s="32"/>
      <c r="F52" s="32"/>
      <c r="G52" s="32"/>
      <c r="H52" s="32"/>
      <c r="I52" s="158"/>
      <c r="J52" s="158"/>
      <c r="K52" s="158"/>
      <c r="L52" s="159"/>
      <c r="M52" s="159"/>
      <c r="N52" s="159"/>
      <c r="O52" s="159"/>
      <c r="P52" s="45"/>
      <c r="Q52" s="46"/>
      <c r="R52" s="45"/>
      <c r="S52" s="179"/>
      <c r="T52" s="179"/>
      <c r="U52" s="200"/>
      <c r="V52" s="200"/>
      <c r="W52" s="200"/>
      <c r="X52" s="200"/>
      <c r="Y52" s="179"/>
      <c r="Z52" s="186"/>
      <c r="AA52" s="186"/>
    </row>
    <row r="53" spans="1:27" s="38" customFormat="1" x14ac:dyDescent="0.3">
      <c r="A53" s="31"/>
      <c r="B53" s="31"/>
      <c r="C53" s="32"/>
      <c r="D53" s="32"/>
      <c r="E53" s="32"/>
      <c r="F53" s="32"/>
      <c r="G53" s="32"/>
      <c r="H53" s="32"/>
      <c r="I53" s="158"/>
      <c r="J53" s="158"/>
      <c r="K53" s="158"/>
      <c r="L53" s="159"/>
      <c r="M53" s="159"/>
      <c r="N53" s="159"/>
      <c r="O53" s="159"/>
      <c r="P53" s="45"/>
      <c r="Q53" s="46"/>
      <c r="R53" s="45"/>
      <c r="S53" s="179"/>
      <c r="T53" s="179"/>
      <c r="U53" s="200"/>
      <c r="V53" s="200"/>
      <c r="W53" s="200"/>
      <c r="X53" s="200"/>
      <c r="Y53" s="179"/>
      <c r="Z53" s="186"/>
      <c r="AA53" s="186"/>
    </row>
    <row r="54" spans="1:27" s="38" customFormat="1" x14ac:dyDescent="0.3">
      <c r="A54" s="31"/>
      <c r="B54" s="31"/>
      <c r="C54" s="32"/>
      <c r="D54" s="32"/>
      <c r="E54" s="32"/>
      <c r="F54" s="32"/>
      <c r="G54" s="32"/>
      <c r="H54" s="32"/>
      <c r="I54" s="158"/>
      <c r="J54" s="158"/>
      <c r="K54" s="158"/>
      <c r="L54" s="159"/>
      <c r="M54" s="159"/>
      <c r="N54" s="159"/>
      <c r="O54" s="159"/>
      <c r="P54" s="45"/>
      <c r="Q54" s="46"/>
      <c r="R54" s="45"/>
      <c r="S54" s="179"/>
      <c r="T54" s="179"/>
      <c r="U54" s="200"/>
      <c r="V54" s="200"/>
      <c r="W54" s="200"/>
      <c r="X54" s="200"/>
      <c r="Y54" s="179"/>
      <c r="Z54" s="186"/>
      <c r="AA54" s="186"/>
    </row>
    <row r="55" spans="1:27" s="38" customFormat="1" x14ac:dyDescent="0.3">
      <c r="A55" s="31"/>
      <c r="B55" s="31"/>
      <c r="C55" s="32"/>
      <c r="D55" s="32"/>
      <c r="E55" s="32"/>
      <c r="F55" s="32"/>
      <c r="G55" s="32"/>
      <c r="H55" s="32"/>
      <c r="I55" s="158"/>
      <c r="J55" s="158"/>
      <c r="K55" s="158"/>
      <c r="L55" s="159"/>
      <c r="M55" s="159"/>
      <c r="N55" s="159"/>
      <c r="O55" s="159"/>
      <c r="P55" s="45"/>
      <c r="Q55" s="46"/>
      <c r="R55" s="45"/>
      <c r="S55" s="179"/>
      <c r="T55" s="179"/>
      <c r="U55" s="200"/>
      <c r="V55" s="200"/>
      <c r="W55" s="200"/>
      <c r="X55" s="200"/>
      <c r="Y55" s="179"/>
      <c r="Z55" s="186"/>
      <c r="AA55" s="186"/>
    </row>
    <row r="56" spans="1:27" s="38" customFormat="1" x14ac:dyDescent="0.3">
      <c r="A56" s="31"/>
      <c r="B56" s="31"/>
      <c r="C56" s="32"/>
      <c r="D56" s="32"/>
      <c r="E56" s="32"/>
      <c r="F56" s="32"/>
      <c r="G56" s="32"/>
      <c r="H56" s="32"/>
      <c r="I56" s="158"/>
      <c r="J56" s="158"/>
      <c r="K56" s="158"/>
      <c r="L56" s="159"/>
      <c r="M56" s="159"/>
      <c r="N56" s="159"/>
      <c r="O56" s="159"/>
      <c r="P56" s="45"/>
      <c r="Q56" s="46"/>
      <c r="R56" s="45"/>
      <c r="S56" s="179"/>
      <c r="T56" s="179"/>
      <c r="U56" s="200"/>
      <c r="V56" s="200"/>
      <c r="W56" s="200"/>
      <c r="X56" s="200"/>
      <c r="Y56" s="179"/>
      <c r="Z56" s="186"/>
      <c r="AA56" s="186"/>
    </row>
    <row r="57" spans="1:27" s="38" customFormat="1" x14ac:dyDescent="0.3">
      <c r="A57" s="31"/>
      <c r="B57" s="31"/>
      <c r="C57" s="32"/>
      <c r="D57" s="32"/>
      <c r="E57" s="32"/>
      <c r="F57" s="32"/>
      <c r="G57" s="32"/>
      <c r="H57" s="32"/>
      <c r="I57" s="158"/>
      <c r="J57" s="158"/>
      <c r="K57" s="158"/>
      <c r="L57" s="159"/>
      <c r="M57" s="159"/>
      <c r="N57" s="159"/>
      <c r="O57" s="159"/>
      <c r="P57" s="45"/>
      <c r="Q57" s="46"/>
      <c r="R57" s="45"/>
      <c r="S57" s="179"/>
      <c r="T57" s="179"/>
      <c r="U57" s="200"/>
      <c r="V57" s="200"/>
      <c r="W57" s="200"/>
      <c r="X57" s="200"/>
      <c r="Y57" s="179"/>
      <c r="Z57" s="186"/>
      <c r="AA57" s="186"/>
    </row>
    <row r="58" spans="1:27" s="38" customFormat="1" x14ac:dyDescent="0.3">
      <c r="A58" s="31"/>
      <c r="B58" s="31"/>
      <c r="C58" s="32"/>
      <c r="D58" s="32"/>
      <c r="E58" s="32"/>
      <c r="F58" s="32"/>
      <c r="G58" s="32"/>
      <c r="H58" s="32"/>
      <c r="I58" s="158"/>
      <c r="J58" s="158"/>
      <c r="K58" s="158"/>
      <c r="L58" s="159"/>
      <c r="M58" s="159"/>
      <c r="N58" s="159"/>
      <c r="O58" s="159"/>
      <c r="P58" s="45"/>
      <c r="Q58" s="46"/>
      <c r="R58" s="45"/>
      <c r="S58" s="179"/>
      <c r="T58" s="179"/>
      <c r="U58" s="200"/>
      <c r="V58" s="200"/>
      <c r="W58" s="200"/>
      <c r="X58" s="200"/>
      <c r="Y58" s="179"/>
      <c r="Z58" s="186"/>
      <c r="AA58" s="186"/>
    </row>
    <row r="59" spans="1:27" s="38" customFormat="1" x14ac:dyDescent="0.3">
      <c r="A59" s="31"/>
      <c r="B59" s="31"/>
      <c r="C59" s="32"/>
      <c r="D59" s="32"/>
      <c r="E59" s="32"/>
      <c r="F59" s="32"/>
      <c r="G59" s="32"/>
      <c r="H59" s="32"/>
      <c r="I59" s="158"/>
      <c r="J59" s="158"/>
      <c r="K59" s="158"/>
      <c r="L59" s="159"/>
      <c r="M59" s="159"/>
      <c r="N59" s="159"/>
      <c r="O59" s="159"/>
      <c r="P59" s="45"/>
      <c r="Q59" s="46"/>
      <c r="R59" s="45"/>
      <c r="S59" s="179"/>
      <c r="T59" s="179"/>
      <c r="U59" s="200"/>
      <c r="V59" s="200"/>
      <c r="W59" s="200"/>
      <c r="X59" s="200"/>
      <c r="Y59" s="179"/>
      <c r="Z59" s="186"/>
      <c r="AA59" s="186"/>
    </row>
    <row r="60" spans="1:27" s="38" customFormat="1" x14ac:dyDescent="0.3">
      <c r="A60" s="31"/>
      <c r="B60" s="31"/>
      <c r="C60" s="32"/>
      <c r="D60" s="32"/>
      <c r="E60" s="32"/>
      <c r="F60" s="32"/>
      <c r="G60" s="32"/>
      <c r="H60" s="32"/>
      <c r="I60" s="158"/>
      <c r="J60" s="158"/>
      <c r="K60" s="158"/>
      <c r="L60" s="159"/>
      <c r="M60" s="159"/>
      <c r="N60" s="159"/>
      <c r="O60" s="159"/>
      <c r="P60" s="45"/>
      <c r="Q60" s="46"/>
      <c r="R60" s="45"/>
      <c r="S60" s="179"/>
      <c r="T60" s="179"/>
      <c r="U60" s="200"/>
      <c r="V60" s="200"/>
      <c r="W60" s="200"/>
      <c r="X60" s="200"/>
      <c r="Y60" s="179"/>
      <c r="Z60" s="186"/>
      <c r="AA60" s="186"/>
    </row>
    <row r="61" spans="1:27" s="38" customFormat="1" x14ac:dyDescent="0.3">
      <c r="A61" s="31"/>
      <c r="B61" s="31"/>
      <c r="C61" s="32"/>
      <c r="D61" s="32"/>
      <c r="E61" s="32"/>
      <c r="F61" s="32"/>
      <c r="G61" s="32"/>
      <c r="H61" s="32"/>
      <c r="I61" s="158"/>
      <c r="J61" s="158"/>
      <c r="K61" s="158"/>
      <c r="L61" s="159"/>
      <c r="M61" s="159"/>
      <c r="N61" s="159"/>
      <c r="O61" s="159"/>
      <c r="P61" s="45"/>
      <c r="Q61" s="46"/>
      <c r="R61" s="45"/>
      <c r="S61" s="179"/>
      <c r="T61" s="179"/>
      <c r="U61" s="200"/>
      <c r="V61" s="200"/>
      <c r="W61" s="200"/>
      <c r="X61" s="200"/>
      <c r="Y61" s="179"/>
      <c r="Z61" s="186"/>
      <c r="AA61" s="186"/>
    </row>
    <row r="62" spans="1:27" s="38" customFormat="1" x14ac:dyDescent="0.3">
      <c r="A62" s="31"/>
      <c r="B62" s="31"/>
      <c r="C62" s="32"/>
      <c r="D62" s="32"/>
      <c r="E62" s="32"/>
      <c r="F62" s="32"/>
      <c r="G62" s="32"/>
      <c r="H62" s="32"/>
      <c r="I62" s="158"/>
      <c r="J62" s="158"/>
      <c r="K62" s="158"/>
      <c r="L62" s="159"/>
      <c r="M62" s="159"/>
      <c r="N62" s="159"/>
      <c r="O62" s="159"/>
      <c r="P62" s="45"/>
      <c r="Q62" s="46"/>
      <c r="R62" s="45"/>
      <c r="S62" s="179"/>
      <c r="T62" s="179"/>
      <c r="U62" s="200"/>
      <c r="V62" s="200"/>
      <c r="W62" s="200"/>
      <c r="X62" s="200"/>
      <c r="Y62" s="179"/>
      <c r="Z62" s="186"/>
      <c r="AA62" s="186"/>
    </row>
    <row r="63" spans="1:27" s="38" customFormat="1" x14ac:dyDescent="0.3">
      <c r="A63" s="31"/>
      <c r="B63" s="31"/>
      <c r="C63" s="32"/>
      <c r="D63" s="32"/>
      <c r="E63" s="32"/>
      <c r="F63" s="32"/>
      <c r="G63" s="32"/>
      <c r="H63" s="32"/>
      <c r="I63" s="158"/>
      <c r="J63" s="158"/>
      <c r="K63" s="158"/>
      <c r="L63" s="159"/>
      <c r="M63" s="159"/>
      <c r="N63" s="159"/>
      <c r="O63" s="159"/>
      <c r="P63" s="45"/>
      <c r="Q63" s="46"/>
      <c r="R63" s="45"/>
      <c r="S63" s="179"/>
      <c r="T63" s="179"/>
      <c r="U63" s="200"/>
      <c r="V63" s="200"/>
      <c r="W63" s="200"/>
      <c r="X63" s="200"/>
      <c r="Y63" s="179"/>
      <c r="Z63" s="186"/>
      <c r="AA63" s="186"/>
    </row>
    <row r="64" spans="1:27" s="38" customFormat="1" x14ac:dyDescent="0.3">
      <c r="A64" s="31"/>
      <c r="B64" s="31"/>
      <c r="C64" s="32"/>
      <c r="D64" s="32"/>
      <c r="E64" s="32"/>
      <c r="F64" s="32"/>
      <c r="G64" s="32"/>
      <c r="H64" s="32"/>
      <c r="I64" s="158"/>
      <c r="J64" s="158"/>
      <c r="K64" s="158"/>
      <c r="L64" s="159"/>
      <c r="M64" s="159"/>
      <c r="N64" s="159"/>
      <c r="O64" s="159"/>
      <c r="P64" s="45"/>
      <c r="Q64" s="46"/>
      <c r="R64" s="45"/>
      <c r="S64" s="179"/>
      <c r="T64" s="179"/>
      <c r="U64" s="200"/>
      <c r="V64" s="200"/>
      <c r="W64" s="200"/>
      <c r="X64" s="200"/>
      <c r="Y64" s="179"/>
      <c r="Z64" s="186"/>
      <c r="AA64" s="186"/>
    </row>
    <row r="65" spans="1:27" s="38" customFormat="1" x14ac:dyDescent="0.3">
      <c r="A65" s="31"/>
      <c r="B65" s="31"/>
      <c r="C65" s="32"/>
      <c r="D65" s="32"/>
      <c r="E65" s="32"/>
      <c r="F65" s="32"/>
      <c r="G65" s="32"/>
      <c r="H65" s="32"/>
      <c r="I65" s="158"/>
      <c r="J65" s="158"/>
      <c r="K65" s="158"/>
      <c r="L65" s="159"/>
      <c r="M65" s="159"/>
      <c r="N65" s="159"/>
      <c r="O65" s="159"/>
      <c r="P65" s="45"/>
      <c r="Q65" s="46"/>
      <c r="R65" s="45"/>
      <c r="S65" s="179"/>
      <c r="T65" s="179"/>
      <c r="U65" s="200"/>
      <c r="V65" s="200"/>
      <c r="W65" s="200"/>
      <c r="X65" s="200"/>
      <c r="Y65" s="179"/>
      <c r="Z65" s="186"/>
      <c r="AA65" s="186"/>
    </row>
    <row r="66" spans="1:27" s="38" customFormat="1" x14ac:dyDescent="0.3">
      <c r="A66" s="31"/>
      <c r="B66" s="31"/>
      <c r="C66" s="32"/>
      <c r="D66" s="32"/>
      <c r="E66" s="32"/>
      <c r="F66" s="32"/>
      <c r="G66" s="32"/>
      <c r="H66" s="32"/>
      <c r="I66" s="158"/>
      <c r="J66" s="158"/>
      <c r="K66" s="158"/>
      <c r="L66" s="159"/>
      <c r="M66" s="159"/>
      <c r="N66" s="159"/>
      <c r="O66" s="159"/>
      <c r="P66" s="45"/>
      <c r="Q66" s="46"/>
      <c r="R66" s="45"/>
      <c r="S66" s="179"/>
      <c r="T66" s="179"/>
      <c r="U66" s="200"/>
      <c r="V66" s="200"/>
      <c r="W66" s="200"/>
      <c r="X66" s="200"/>
      <c r="Y66" s="179"/>
      <c r="Z66" s="186"/>
      <c r="AA66" s="186"/>
    </row>
    <row r="67" spans="1:27" s="38" customFormat="1" x14ac:dyDescent="0.3">
      <c r="A67" s="31"/>
      <c r="B67" s="31"/>
      <c r="C67" s="32"/>
      <c r="D67" s="32"/>
      <c r="E67" s="32"/>
      <c r="F67" s="32"/>
      <c r="G67" s="32"/>
      <c r="H67" s="32"/>
      <c r="I67" s="158"/>
      <c r="J67" s="158"/>
      <c r="K67" s="158"/>
      <c r="L67" s="159"/>
      <c r="M67" s="159"/>
      <c r="N67" s="159"/>
      <c r="O67" s="159"/>
      <c r="P67" s="45"/>
      <c r="Q67" s="46"/>
      <c r="R67" s="45"/>
      <c r="S67" s="179"/>
      <c r="T67" s="179"/>
      <c r="U67" s="200"/>
      <c r="V67" s="200"/>
      <c r="W67" s="200"/>
      <c r="X67" s="200"/>
      <c r="Y67" s="179"/>
      <c r="Z67" s="186"/>
      <c r="AA67" s="186"/>
    </row>
    <row r="68" spans="1:27" s="38" customFormat="1" x14ac:dyDescent="0.3">
      <c r="A68" s="31"/>
      <c r="B68" s="31"/>
      <c r="C68" s="32"/>
      <c r="D68" s="32"/>
      <c r="E68" s="32"/>
      <c r="F68" s="32"/>
      <c r="G68" s="32"/>
      <c r="H68" s="32"/>
      <c r="I68" s="158"/>
      <c r="J68" s="158"/>
      <c r="K68" s="158"/>
      <c r="L68" s="159"/>
      <c r="M68" s="159"/>
      <c r="N68" s="159"/>
      <c r="O68" s="159"/>
      <c r="P68" s="45"/>
      <c r="Q68" s="46"/>
      <c r="R68" s="45"/>
      <c r="S68" s="179"/>
      <c r="T68" s="179"/>
      <c r="U68" s="200"/>
      <c r="V68" s="200"/>
      <c r="W68" s="200"/>
      <c r="X68" s="200"/>
      <c r="Y68" s="179"/>
      <c r="Z68" s="186"/>
      <c r="AA68" s="186"/>
    </row>
    <row r="69" spans="1:27" s="38" customFormat="1" x14ac:dyDescent="0.3">
      <c r="A69" s="31"/>
      <c r="B69" s="31"/>
      <c r="C69" s="32"/>
      <c r="D69" s="32"/>
      <c r="E69" s="32"/>
      <c r="F69" s="32"/>
      <c r="G69" s="32"/>
      <c r="H69" s="32"/>
      <c r="I69" s="158"/>
      <c r="J69" s="158"/>
      <c r="K69" s="158"/>
      <c r="L69" s="159"/>
      <c r="M69" s="159"/>
      <c r="N69" s="159"/>
      <c r="O69" s="159"/>
      <c r="P69" s="45"/>
      <c r="Q69" s="46"/>
      <c r="R69" s="45"/>
      <c r="S69" s="179"/>
      <c r="T69" s="179"/>
      <c r="U69" s="200"/>
      <c r="V69" s="200"/>
      <c r="W69" s="200"/>
      <c r="X69" s="200"/>
      <c r="Y69" s="179"/>
      <c r="Z69" s="186"/>
      <c r="AA69" s="186"/>
    </row>
    <row r="70" spans="1:27" s="38" customFormat="1" x14ac:dyDescent="0.3">
      <c r="A70" s="31"/>
      <c r="B70" s="31"/>
      <c r="C70" s="32"/>
      <c r="D70" s="32"/>
      <c r="E70" s="32"/>
      <c r="F70" s="32"/>
      <c r="G70" s="32"/>
      <c r="H70" s="32"/>
      <c r="I70" s="158"/>
      <c r="J70" s="158"/>
      <c r="K70" s="158"/>
      <c r="L70" s="159"/>
      <c r="M70" s="159"/>
      <c r="N70" s="159"/>
      <c r="O70" s="159"/>
      <c r="P70" s="45"/>
      <c r="Q70" s="46"/>
      <c r="R70" s="45"/>
      <c r="S70" s="179"/>
      <c r="T70" s="179"/>
      <c r="U70" s="200"/>
      <c r="V70" s="200"/>
      <c r="W70" s="200"/>
      <c r="X70" s="200"/>
      <c r="Y70" s="179"/>
      <c r="Z70" s="186"/>
      <c r="AA70" s="186"/>
    </row>
    <row r="71" spans="1:27" s="38" customFormat="1" x14ac:dyDescent="0.3">
      <c r="A71" s="31"/>
      <c r="B71" s="31"/>
      <c r="C71" s="32"/>
      <c r="D71" s="32"/>
      <c r="E71" s="32"/>
      <c r="F71" s="32"/>
      <c r="G71" s="32"/>
      <c r="H71" s="32"/>
      <c r="I71" s="158"/>
      <c r="J71" s="158"/>
      <c r="K71" s="158"/>
      <c r="L71" s="159"/>
      <c r="M71" s="159"/>
      <c r="N71" s="159"/>
      <c r="O71" s="159"/>
      <c r="P71" s="45"/>
      <c r="Q71" s="46"/>
      <c r="R71" s="45"/>
      <c r="S71" s="179"/>
      <c r="T71" s="179"/>
      <c r="U71" s="200"/>
      <c r="V71" s="200"/>
      <c r="W71" s="200"/>
      <c r="X71" s="200"/>
      <c r="Y71" s="179"/>
      <c r="Z71" s="186"/>
      <c r="AA71" s="186"/>
    </row>
    <row r="72" spans="1:27" s="38" customFormat="1" x14ac:dyDescent="0.3">
      <c r="A72" s="31"/>
      <c r="B72" s="31"/>
      <c r="C72" s="32"/>
      <c r="D72" s="32"/>
      <c r="E72" s="32"/>
      <c r="F72" s="32"/>
      <c r="G72" s="32"/>
      <c r="H72" s="32"/>
      <c r="I72" s="158"/>
      <c r="J72" s="158"/>
      <c r="K72" s="158"/>
      <c r="L72" s="159"/>
      <c r="M72" s="159"/>
      <c r="N72" s="159"/>
      <c r="O72" s="159"/>
      <c r="P72" s="45"/>
      <c r="Q72" s="46"/>
      <c r="R72" s="45"/>
      <c r="S72" s="179"/>
      <c r="T72" s="179"/>
      <c r="U72" s="200"/>
      <c r="V72" s="200"/>
      <c r="W72" s="200"/>
      <c r="X72" s="200"/>
      <c r="Y72" s="179"/>
      <c r="Z72" s="186"/>
      <c r="AA72" s="186"/>
    </row>
    <row r="73" spans="1:27" s="38" customFormat="1" x14ac:dyDescent="0.3">
      <c r="A73" s="31"/>
      <c r="B73" s="31"/>
      <c r="C73" s="32"/>
      <c r="D73" s="32"/>
      <c r="E73" s="32"/>
      <c r="F73" s="32"/>
      <c r="G73" s="32"/>
      <c r="H73" s="32"/>
      <c r="I73" s="158"/>
      <c r="J73" s="158"/>
      <c r="K73" s="158"/>
      <c r="L73" s="159"/>
      <c r="M73" s="159"/>
      <c r="N73" s="159"/>
      <c r="O73" s="159"/>
      <c r="P73" s="45"/>
      <c r="Q73" s="46"/>
      <c r="R73" s="45"/>
      <c r="S73" s="179"/>
      <c r="T73" s="179"/>
      <c r="U73" s="200"/>
      <c r="V73" s="200"/>
      <c r="W73" s="200"/>
      <c r="X73" s="200"/>
      <c r="Y73" s="179"/>
      <c r="Z73" s="186"/>
      <c r="AA73" s="186"/>
    </row>
    <row r="74" spans="1:27" s="38" customFormat="1" x14ac:dyDescent="0.3">
      <c r="A74" s="31"/>
      <c r="B74" s="31"/>
      <c r="C74" s="32"/>
      <c r="D74" s="32"/>
      <c r="E74" s="32"/>
      <c r="F74" s="32"/>
      <c r="G74" s="32"/>
      <c r="H74" s="32"/>
      <c r="I74" s="158"/>
      <c r="J74" s="158"/>
      <c r="K74" s="158"/>
      <c r="L74" s="159"/>
      <c r="M74" s="159"/>
      <c r="N74" s="159"/>
      <c r="O74" s="159"/>
      <c r="P74" s="45"/>
      <c r="Q74" s="46"/>
      <c r="R74" s="45"/>
      <c r="S74" s="179"/>
      <c r="T74" s="179"/>
      <c r="U74" s="200"/>
      <c r="V74" s="200"/>
      <c r="W74" s="200"/>
      <c r="X74" s="200"/>
      <c r="Y74" s="179"/>
      <c r="Z74" s="186"/>
      <c r="AA74" s="186"/>
    </row>
    <row r="75" spans="1:27" s="38" customFormat="1" x14ac:dyDescent="0.3">
      <c r="A75" s="31"/>
      <c r="B75" s="31"/>
      <c r="C75" s="32"/>
      <c r="D75" s="32"/>
      <c r="E75" s="32"/>
      <c r="F75" s="32"/>
      <c r="G75" s="32"/>
      <c r="H75" s="32"/>
      <c r="I75" s="158"/>
      <c r="J75" s="158"/>
      <c r="K75" s="158"/>
      <c r="L75" s="159"/>
      <c r="M75" s="159"/>
      <c r="N75" s="159"/>
      <c r="O75" s="159"/>
      <c r="P75" s="45"/>
      <c r="Q75" s="46"/>
      <c r="R75" s="45"/>
      <c r="S75" s="179"/>
      <c r="T75" s="179"/>
      <c r="U75" s="200"/>
      <c r="V75" s="200"/>
      <c r="W75" s="200"/>
      <c r="X75" s="200"/>
      <c r="Y75" s="179"/>
      <c r="Z75" s="186"/>
      <c r="AA75" s="186"/>
    </row>
    <row r="76" spans="1:27" s="38" customFormat="1" x14ac:dyDescent="0.3">
      <c r="A76" s="31"/>
      <c r="B76" s="31"/>
      <c r="C76" s="32"/>
      <c r="D76" s="32"/>
      <c r="E76" s="32"/>
      <c r="F76" s="32"/>
      <c r="G76" s="32"/>
      <c r="H76" s="32"/>
      <c r="I76" s="158"/>
      <c r="J76" s="158"/>
      <c r="K76" s="158"/>
      <c r="L76" s="159"/>
      <c r="M76" s="159"/>
      <c r="N76" s="159"/>
      <c r="O76" s="159"/>
      <c r="P76" s="45"/>
      <c r="Q76" s="46"/>
      <c r="R76" s="45"/>
      <c r="S76" s="179"/>
      <c r="T76" s="179"/>
      <c r="U76" s="200"/>
      <c r="V76" s="200"/>
      <c r="W76" s="200"/>
      <c r="X76" s="200"/>
      <c r="Y76" s="179"/>
      <c r="Z76" s="186"/>
      <c r="AA76" s="186"/>
    </row>
    <row r="77" spans="1:27" s="38" customFormat="1" x14ac:dyDescent="0.3">
      <c r="A77" s="31"/>
      <c r="B77" s="31"/>
      <c r="C77" s="32"/>
      <c r="D77" s="32"/>
      <c r="E77" s="32"/>
      <c r="F77" s="32"/>
      <c r="G77" s="32"/>
      <c r="H77" s="32"/>
      <c r="I77" s="158"/>
      <c r="J77" s="158"/>
      <c r="K77" s="158"/>
      <c r="L77" s="159"/>
      <c r="M77" s="159"/>
      <c r="N77" s="159"/>
      <c r="O77" s="159"/>
      <c r="P77" s="45"/>
      <c r="Q77" s="46"/>
      <c r="R77" s="45"/>
      <c r="S77" s="179"/>
      <c r="T77" s="179"/>
      <c r="U77" s="200"/>
      <c r="V77" s="200"/>
      <c r="W77" s="200"/>
      <c r="X77" s="200"/>
      <c r="Y77" s="179"/>
      <c r="Z77" s="186"/>
      <c r="AA77" s="186"/>
    </row>
    <row r="78" spans="1:27" s="38" customFormat="1" x14ac:dyDescent="0.3">
      <c r="A78" s="31"/>
      <c r="B78" s="31"/>
      <c r="C78" s="32"/>
      <c r="D78" s="32"/>
      <c r="E78" s="32"/>
      <c r="F78" s="32"/>
      <c r="G78" s="32"/>
      <c r="H78" s="32"/>
      <c r="I78" s="158"/>
      <c r="J78" s="158"/>
      <c r="K78" s="158"/>
      <c r="L78" s="159"/>
      <c r="M78" s="159"/>
      <c r="N78" s="159"/>
      <c r="O78" s="159"/>
      <c r="P78" s="45"/>
      <c r="Q78" s="46"/>
      <c r="R78" s="45"/>
      <c r="S78" s="179"/>
      <c r="T78" s="179"/>
      <c r="U78" s="200"/>
      <c r="V78" s="200"/>
      <c r="W78" s="200"/>
      <c r="X78" s="200"/>
      <c r="Y78" s="179"/>
      <c r="Z78" s="186"/>
      <c r="AA78" s="186"/>
    </row>
    <row r="79" spans="1:27" s="38" customFormat="1" x14ac:dyDescent="0.3">
      <c r="A79" s="31"/>
      <c r="B79" s="31"/>
      <c r="C79" s="32"/>
      <c r="D79" s="32"/>
      <c r="E79" s="32"/>
      <c r="F79" s="32"/>
      <c r="G79" s="32"/>
      <c r="H79" s="32"/>
      <c r="I79" s="158"/>
      <c r="J79" s="158"/>
      <c r="K79" s="158"/>
      <c r="L79" s="159"/>
      <c r="M79" s="159"/>
      <c r="N79" s="159"/>
      <c r="O79" s="159"/>
      <c r="P79" s="45"/>
      <c r="Q79" s="46"/>
      <c r="R79" s="45"/>
      <c r="S79" s="179"/>
      <c r="T79" s="179"/>
      <c r="U79" s="200"/>
      <c r="V79" s="200"/>
      <c r="W79" s="200"/>
      <c r="X79" s="200"/>
      <c r="Y79" s="179"/>
      <c r="Z79" s="186"/>
      <c r="AA79" s="186"/>
    </row>
    <row r="80" spans="1:27" s="38" customFormat="1" x14ac:dyDescent="0.3">
      <c r="A80" s="31"/>
      <c r="B80" s="31"/>
      <c r="C80" s="32"/>
      <c r="D80" s="32"/>
      <c r="E80" s="32"/>
      <c r="F80" s="32"/>
      <c r="G80" s="32"/>
      <c r="H80" s="32"/>
      <c r="I80" s="158"/>
      <c r="J80" s="158"/>
      <c r="K80" s="158"/>
      <c r="L80" s="159"/>
      <c r="M80" s="159"/>
      <c r="N80" s="159"/>
      <c r="O80" s="159"/>
      <c r="P80" s="45"/>
      <c r="Q80" s="46"/>
      <c r="R80" s="45"/>
      <c r="S80" s="179"/>
      <c r="T80" s="179"/>
      <c r="U80" s="200"/>
      <c r="V80" s="200"/>
      <c r="W80" s="200"/>
      <c r="X80" s="200"/>
      <c r="Y80" s="179"/>
      <c r="Z80" s="186"/>
      <c r="AA80" s="186"/>
    </row>
    <row r="81" spans="1:27" s="38" customFormat="1" x14ac:dyDescent="0.3">
      <c r="A81" s="31"/>
      <c r="B81" s="31"/>
      <c r="C81" s="32"/>
      <c r="D81" s="32"/>
      <c r="E81" s="32"/>
      <c r="F81" s="32"/>
      <c r="G81" s="32"/>
      <c r="H81" s="32"/>
      <c r="I81" s="158"/>
      <c r="J81" s="158"/>
      <c r="K81" s="158"/>
      <c r="L81" s="159"/>
      <c r="M81" s="159"/>
      <c r="N81" s="159"/>
      <c r="O81" s="159"/>
      <c r="P81" s="45"/>
      <c r="Q81" s="46"/>
      <c r="R81" s="45"/>
      <c r="S81" s="179"/>
      <c r="T81" s="179"/>
      <c r="U81" s="200"/>
      <c r="V81" s="200"/>
      <c r="W81" s="200"/>
      <c r="X81" s="200"/>
      <c r="Y81" s="179"/>
      <c r="Z81" s="186"/>
      <c r="AA81" s="186"/>
    </row>
    <row r="82" spans="1:27" s="38" customFormat="1" x14ac:dyDescent="0.3">
      <c r="A82" s="31"/>
      <c r="B82" s="31"/>
      <c r="C82" s="32"/>
      <c r="D82" s="32"/>
      <c r="E82" s="32"/>
      <c r="F82" s="32"/>
      <c r="G82" s="32"/>
      <c r="H82" s="32"/>
      <c r="I82" s="158"/>
      <c r="J82" s="158"/>
      <c r="K82" s="158"/>
      <c r="L82" s="159"/>
      <c r="M82" s="159"/>
      <c r="N82" s="159"/>
      <c r="O82" s="159"/>
      <c r="P82" s="45"/>
      <c r="Q82" s="46"/>
      <c r="R82" s="45"/>
      <c r="S82" s="179"/>
      <c r="T82" s="179"/>
      <c r="U82" s="200"/>
      <c r="V82" s="200"/>
      <c r="W82" s="200"/>
      <c r="X82" s="200"/>
      <c r="Y82" s="179"/>
      <c r="Z82" s="186"/>
      <c r="AA82" s="186"/>
    </row>
    <row r="83" spans="1:27" s="38" customFormat="1" x14ac:dyDescent="0.3">
      <c r="A83" s="31"/>
      <c r="B83" s="31"/>
      <c r="C83" s="32"/>
      <c r="D83" s="32"/>
      <c r="E83" s="32"/>
      <c r="F83" s="32"/>
      <c r="G83" s="32"/>
      <c r="H83" s="32"/>
      <c r="I83" s="158"/>
      <c r="J83" s="158"/>
      <c r="K83" s="158"/>
      <c r="L83" s="159"/>
      <c r="M83" s="159"/>
      <c r="N83" s="159"/>
      <c r="O83" s="159"/>
      <c r="P83" s="45"/>
      <c r="Q83" s="46"/>
      <c r="R83" s="45"/>
      <c r="S83" s="179"/>
      <c r="T83" s="179"/>
      <c r="U83" s="200"/>
      <c r="V83" s="200"/>
      <c r="W83" s="200"/>
      <c r="X83" s="200"/>
      <c r="Y83" s="179"/>
      <c r="Z83" s="186"/>
      <c r="AA83" s="186"/>
    </row>
    <row r="84" spans="1:27" s="38" customFormat="1" x14ac:dyDescent="0.3">
      <c r="A84" s="31"/>
      <c r="B84" s="31"/>
      <c r="C84" s="32"/>
      <c r="D84" s="32"/>
      <c r="E84" s="32"/>
      <c r="F84" s="32"/>
      <c r="G84" s="32"/>
      <c r="H84" s="32"/>
      <c r="I84" s="158"/>
      <c r="J84" s="158"/>
      <c r="K84" s="158"/>
      <c r="L84" s="159"/>
      <c r="M84" s="159"/>
      <c r="N84" s="159"/>
      <c r="O84" s="159"/>
      <c r="P84" s="45"/>
      <c r="Q84" s="46"/>
      <c r="R84" s="45"/>
      <c r="S84" s="179"/>
      <c r="T84" s="179"/>
      <c r="U84" s="200"/>
      <c r="V84" s="200"/>
      <c r="W84" s="200"/>
      <c r="X84" s="200"/>
      <c r="Y84" s="179"/>
      <c r="Z84" s="186"/>
      <c r="AA84" s="186"/>
    </row>
    <row r="85" spans="1:27" s="38" customFormat="1" x14ac:dyDescent="0.3">
      <c r="A85" s="31"/>
      <c r="B85" s="31"/>
      <c r="C85" s="32"/>
      <c r="D85" s="32"/>
      <c r="E85" s="32"/>
      <c r="F85" s="32"/>
      <c r="G85" s="32"/>
      <c r="H85" s="32"/>
      <c r="I85" s="158"/>
      <c r="J85" s="158"/>
      <c r="K85" s="158"/>
      <c r="L85" s="159"/>
      <c r="M85" s="159"/>
      <c r="N85" s="159"/>
      <c r="O85" s="159"/>
      <c r="P85" s="45"/>
      <c r="Q85" s="46"/>
      <c r="R85" s="45"/>
      <c r="S85" s="179"/>
      <c r="T85" s="179"/>
      <c r="U85" s="200"/>
      <c r="V85" s="200"/>
      <c r="W85" s="200"/>
      <c r="X85" s="200"/>
      <c r="Y85" s="179"/>
      <c r="Z85" s="186"/>
      <c r="AA85" s="186"/>
    </row>
    <row r="86" spans="1:27" s="38" customFormat="1" x14ac:dyDescent="0.3">
      <c r="A86" s="31"/>
      <c r="B86" s="31"/>
      <c r="C86" s="32"/>
      <c r="D86" s="32"/>
      <c r="E86" s="32"/>
      <c r="F86" s="32"/>
      <c r="G86" s="32"/>
      <c r="H86" s="32"/>
      <c r="I86" s="158"/>
      <c r="J86" s="158"/>
      <c r="K86" s="158"/>
      <c r="L86" s="159"/>
      <c r="M86" s="159"/>
      <c r="N86" s="159"/>
      <c r="O86" s="159"/>
      <c r="P86" s="45"/>
      <c r="Q86" s="46"/>
      <c r="R86" s="45"/>
      <c r="S86" s="179"/>
      <c r="T86" s="179"/>
      <c r="U86" s="200"/>
      <c r="V86" s="200"/>
      <c r="W86" s="200"/>
      <c r="X86" s="200"/>
      <c r="Y86" s="179"/>
      <c r="Z86" s="186"/>
      <c r="AA86" s="186"/>
    </row>
    <row r="87" spans="1:27" s="38" customFormat="1" x14ac:dyDescent="0.3">
      <c r="A87" s="31"/>
      <c r="B87" s="31"/>
      <c r="C87" s="32"/>
      <c r="D87" s="32"/>
      <c r="E87" s="32"/>
      <c r="F87" s="32"/>
      <c r="G87" s="32"/>
      <c r="H87" s="32"/>
      <c r="I87" s="158"/>
      <c r="J87" s="158"/>
      <c r="K87" s="158"/>
      <c r="L87" s="159"/>
      <c r="M87" s="159"/>
      <c r="N87" s="159"/>
      <c r="O87" s="159"/>
      <c r="P87" s="45"/>
      <c r="Q87" s="46"/>
      <c r="R87" s="45"/>
      <c r="S87" s="179"/>
      <c r="T87" s="179"/>
      <c r="U87" s="200"/>
      <c r="V87" s="200"/>
      <c r="W87" s="200"/>
      <c r="X87" s="200"/>
      <c r="Y87" s="179"/>
      <c r="Z87" s="186"/>
      <c r="AA87" s="186"/>
    </row>
    <row r="88" spans="1:27" s="38" customFormat="1" x14ac:dyDescent="0.3">
      <c r="A88" s="31"/>
      <c r="B88" s="31"/>
      <c r="C88" s="32"/>
      <c r="D88" s="32"/>
      <c r="E88" s="32"/>
      <c r="F88" s="32"/>
      <c r="G88" s="32"/>
      <c r="H88" s="32"/>
      <c r="I88" s="158"/>
      <c r="J88" s="158"/>
      <c r="K88" s="158"/>
      <c r="L88" s="159"/>
      <c r="M88" s="159"/>
      <c r="N88" s="159"/>
      <c r="O88" s="159"/>
      <c r="P88" s="45"/>
      <c r="Q88" s="46"/>
      <c r="R88" s="45"/>
      <c r="S88" s="179"/>
      <c r="T88" s="179"/>
      <c r="U88" s="200"/>
      <c r="V88" s="200"/>
      <c r="W88" s="200"/>
      <c r="X88" s="200"/>
      <c r="Y88" s="179"/>
      <c r="Z88" s="186"/>
      <c r="AA88" s="186"/>
    </row>
    <row r="89" spans="1:27" s="38" customFormat="1" x14ac:dyDescent="0.3">
      <c r="A89" s="31"/>
      <c r="B89" s="31"/>
      <c r="C89" s="32"/>
      <c r="D89" s="32"/>
      <c r="E89" s="32"/>
      <c r="F89" s="32"/>
      <c r="G89" s="32"/>
      <c r="H89" s="32"/>
      <c r="I89" s="158"/>
      <c r="J89" s="158"/>
      <c r="K89" s="158"/>
      <c r="L89" s="159"/>
      <c r="M89" s="159"/>
      <c r="N89" s="159"/>
      <c r="O89" s="159"/>
      <c r="P89" s="45"/>
      <c r="Q89" s="46"/>
      <c r="R89" s="45"/>
      <c r="S89" s="179"/>
      <c r="T89" s="179"/>
      <c r="U89" s="200"/>
      <c r="V89" s="200"/>
      <c r="W89" s="200"/>
      <c r="X89" s="200"/>
      <c r="Y89" s="179"/>
      <c r="Z89" s="186"/>
      <c r="AA89" s="186"/>
    </row>
    <row r="90" spans="1:27" s="38" customFormat="1" x14ac:dyDescent="0.3">
      <c r="A90" s="31"/>
      <c r="B90" s="31"/>
      <c r="C90" s="32"/>
      <c r="D90" s="32"/>
      <c r="E90" s="32"/>
      <c r="F90" s="32"/>
      <c r="G90" s="32"/>
      <c r="H90" s="32"/>
      <c r="I90" s="158"/>
      <c r="J90" s="158"/>
      <c r="K90" s="158"/>
      <c r="L90" s="159"/>
      <c r="M90" s="159"/>
      <c r="N90" s="159"/>
      <c r="O90" s="159"/>
      <c r="P90" s="45"/>
      <c r="Q90" s="46"/>
      <c r="R90" s="45"/>
      <c r="S90" s="179"/>
      <c r="T90" s="179"/>
      <c r="U90" s="200"/>
      <c r="V90" s="200"/>
      <c r="W90" s="200"/>
      <c r="X90" s="200"/>
      <c r="Y90" s="179"/>
      <c r="Z90" s="186"/>
      <c r="AA90" s="186"/>
    </row>
    <row r="91" spans="1:27" s="38" customFormat="1" x14ac:dyDescent="0.3">
      <c r="A91" s="31"/>
      <c r="B91" s="31"/>
      <c r="C91" s="32"/>
      <c r="D91" s="32"/>
      <c r="E91" s="32"/>
      <c r="F91" s="32"/>
      <c r="G91" s="32"/>
      <c r="H91" s="32"/>
      <c r="I91" s="158"/>
      <c r="J91" s="158"/>
      <c r="K91" s="158"/>
      <c r="L91" s="159"/>
      <c r="M91" s="159"/>
      <c r="N91" s="159"/>
      <c r="O91" s="159"/>
      <c r="P91" s="45"/>
      <c r="Q91" s="46"/>
      <c r="R91" s="45"/>
      <c r="S91" s="179"/>
      <c r="T91" s="179"/>
      <c r="U91" s="200"/>
      <c r="V91" s="200"/>
      <c r="W91" s="200"/>
      <c r="X91" s="200"/>
      <c r="Y91" s="179"/>
      <c r="Z91" s="186"/>
      <c r="AA91" s="186"/>
    </row>
    <row r="92" spans="1:27" s="38" customFormat="1" x14ac:dyDescent="0.3">
      <c r="A92" s="31"/>
      <c r="B92" s="31"/>
      <c r="C92" s="32"/>
      <c r="D92" s="32"/>
      <c r="E92" s="32"/>
      <c r="F92" s="32"/>
      <c r="G92" s="32"/>
      <c r="H92" s="32"/>
      <c r="I92" s="158"/>
      <c r="J92" s="158"/>
      <c r="K92" s="158"/>
      <c r="L92" s="159"/>
      <c r="M92" s="159"/>
      <c r="N92" s="159"/>
      <c r="O92" s="159"/>
      <c r="P92" s="45"/>
      <c r="Q92" s="46"/>
      <c r="R92" s="45"/>
      <c r="S92" s="179"/>
      <c r="T92" s="179"/>
      <c r="U92" s="200"/>
      <c r="V92" s="200"/>
      <c r="W92" s="200"/>
      <c r="X92" s="200"/>
      <c r="Y92" s="179"/>
      <c r="Z92" s="186"/>
      <c r="AA92" s="186"/>
    </row>
    <row r="93" spans="1:27" s="38" customFormat="1" x14ac:dyDescent="0.3">
      <c r="A93" s="31"/>
      <c r="B93" s="31"/>
      <c r="C93" s="32"/>
      <c r="D93" s="32"/>
      <c r="E93" s="32"/>
      <c r="F93" s="32"/>
      <c r="G93" s="32"/>
      <c r="H93" s="32"/>
      <c r="I93" s="158"/>
      <c r="J93" s="158"/>
      <c r="K93" s="158"/>
      <c r="L93" s="159"/>
      <c r="M93" s="159"/>
      <c r="N93" s="159"/>
      <c r="O93" s="159"/>
      <c r="P93" s="45"/>
      <c r="Q93" s="46"/>
      <c r="R93" s="45"/>
      <c r="S93" s="179"/>
      <c r="T93" s="179"/>
      <c r="U93" s="200"/>
      <c r="V93" s="200"/>
      <c r="W93" s="200"/>
      <c r="X93" s="200"/>
      <c r="Y93" s="179"/>
      <c r="Z93" s="186"/>
      <c r="AA93" s="186"/>
    </row>
    <row r="94" spans="1:27" s="38" customFormat="1" x14ac:dyDescent="0.3">
      <c r="A94" s="31"/>
      <c r="B94" s="31"/>
      <c r="C94" s="32"/>
      <c r="D94" s="32"/>
      <c r="E94" s="32"/>
      <c r="F94" s="32"/>
      <c r="G94" s="32"/>
      <c r="H94" s="32"/>
      <c r="I94" s="158"/>
      <c r="J94" s="158"/>
      <c r="K94" s="158"/>
      <c r="L94" s="159"/>
      <c r="M94" s="159"/>
      <c r="N94" s="159"/>
      <c r="O94" s="159"/>
      <c r="P94" s="45"/>
      <c r="Q94" s="46"/>
      <c r="R94" s="45"/>
      <c r="S94" s="179"/>
      <c r="T94" s="179"/>
      <c r="U94" s="200"/>
      <c r="V94" s="200"/>
      <c r="W94" s="200"/>
      <c r="X94" s="200"/>
      <c r="Y94" s="179"/>
      <c r="Z94" s="186"/>
      <c r="AA94" s="186"/>
    </row>
    <row r="95" spans="1:27" s="38" customFormat="1" x14ac:dyDescent="0.3">
      <c r="A95" s="31"/>
      <c r="B95" s="31"/>
      <c r="C95" s="32"/>
      <c r="D95" s="32"/>
      <c r="E95" s="32"/>
      <c r="F95" s="32"/>
      <c r="G95" s="32"/>
      <c r="H95" s="32"/>
      <c r="I95" s="158"/>
      <c r="J95" s="158"/>
      <c r="K95" s="158"/>
      <c r="L95" s="159"/>
      <c r="M95" s="159"/>
      <c r="N95" s="159"/>
      <c r="O95" s="159"/>
      <c r="P95" s="45"/>
      <c r="Q95" s="46"/>
      <c r="R95" s="45"/>
      <c r="S95" s="179"/>
      <c r="T95" s="179"/>
      <c r="U95" s="200"/>
      <c r="V95" s="200"/>
      <c r="W95" s="200"/>
      <c r="X95" s="200"/>
      <c r="Y95" s="179"/>
      <c r="Z95" s="186"/>
      <c r="AA95" s="186"/>
    </row>
    <row r="96" spans="1:27" s="38" customFormat="1" x14ac:dyDescent="0.3">
      <c r="A96" s="31"/>
      <c r="B96" s="31"/>
      <c r="C96" s="32"/>
      <c r="D96" s="32"/>
      <c r="E96" s="32"/>
      <c r="F96" s="32"/>
      <c r="G96" s="32"/>
      <c r="H96" s="32"/>
      <c r="I96" s="158"/>
      <c r="J96" s="158"/>
      <c r="K96" s="158"/>
      <c r="L96" s="159"/>
      <c r="M96" s="159"/>
      <c r="N96" s="159"/>
      <c r="O96" s="159"/>
      <c r="P96" s="45"/>
      <c r="Q96" s="46"/>
      <c r="R96" s="45"/>
      <c r="S96" s="179"/>
      <c r="T96" s="179"/>
      <c r="U96" s="200"/>
      <c r="V96" s="200"/>
      <c r="W96" s="200"/>
      <c r="X96" s="200"/>
      <c r="Y96" s="179"/>
      <c r="Z96" s="186"/>
      <c r="AA96" s="186"/>
    </row>
    <row r="97" spans="1:27" s="38" customFormat="1" x14ac:dyDescent="0.3">
      <c r="A97" s="31"/>
      <c r="B97" s="31"/>
      <c r="C97" s="32"/>
      <c r="D97" s="32"/>
      <c r="E97" s="32"/>
      <c r="F97" s="32"/>
      <c r="G97" s="32"/>
      <c r="H97" s="32"/>
      <c r="I97" s="158"/>
      <c r="J97" s="158"/>
      <c r="K97" s="158"/>
      <c r="L97" s="159"/>
      <c r="M97" s="159"/>
      <c r="N97" s="159"/>
      <c r="O97" s="159"/>
      <c r="P97" s="45"/>
      <c r="Q97" s="46"/>
      <c r="R97" s="45"/>
      <c r="S97" s="179"/>
      <c r="T97" s="179"/>
      <c r="U97" s="200"/>
      <c r="V97" s="200"/>
      <c r="W97" s="200"/>
      <c r="X97" s="200"/>
      <c r="Y97" s="179"/>
      <c r="Z97" s="186"/>
      <c r="AA97" s="186"/>
    </row>
    <row r="98" spans="1:27" s="38" customFormat="1" x14ac:dyDescent="0.3">
      <c r="A98" s="31"/>
      <c r="B98" s="31"/>
      <c r="C98" s="32"/>
      <c r="D98" s="32"/>
      <c r="E98" s="32"/>
      <c r="F98" s="32"/>
      <c r="G98" s="32"/>
      <c r="H98" s="32"/>
      <c r="I98" s="158"/>
      <c r="J98" s="158"/>
      <c r="K98" s="158"/>
      <c r="L98" s="159"/>
      <c r="M98" s="159"/>
      <c r="N98" s="159"/>
      <c r="O98" s="159"/>
      <c r="P98" s="45"/>
      <c r="Q98" s="46"/>
      <c r="R98" s="45"/>
      <c r="S98" s="179"/>
      <c r="T98" s="179"/>
      <c r="U98" s="200"/>
      <c r="V98" s="200"/>
      <c r="W98" s="200"/>
      <c r="X98" s="200"/>
      <c r="Y98" s="179"/>
      <c r="Z98" s="186"/>
      <c r="AA98" s="186"/>
    </row>
    <row r="99" spans="1:27" s="38" customFormat="1" x14ac:dyDescent="0.3">
      <c r="A99" s="31"/>
      <c r="B99" s="31"/>
      <c r="C99" s="32"/>
      <c r="D99" s="32"/>
      <c r="E99" s="32"/>
      <c r="F99" s="32"/>
      <c r="G99" s="32"/>
      <c r="H99" s="32"/>
      <c r="I99" s="158"/>
      <c r="J99" s="158"/>
      <c r="K99" s="158"/>
      <c r="L99" s="159"/>
      <c r="M99" s="159"/>
      <c r="N99" s="159"/>
      <c r="O99" s="159"/>
      <c r="P99" s="45"/>
      <c r="Q99" s="46"/>
      <c r="R99" s="45"/>
      <c r="S99" s="179"/>
      <c r="T99" s="179"/>
      <c r="U99" s="200"/>
      <c r="V99" s="200"/>
      <c r="W99" s="200"/>
      <c r="X99" s="200"/>
      <c r="Y99" s="179"/>
      <c r="Z99" s="186"/>
      <c r="AA99" s="186"/>
    </row>
    <row r="100" spans="1:27" s="38" customFormat="1" x14ac:dyDescent="0.3">
      <c r="A100" s="31"/>
      <c r="B100" s="31"/>
      <c r="C100" s="32"/>
      <c r="D100" s="32"/>
      <c r="E100" s="32"/>
      <c r="F100" s="32"/>
      <c r="G100" s="32"/>
      <c r="H100" s="32"/>
      <c r="I100" s="158"/>
      <c r="J100" s="158"/>
      <c r="K100" s="158"/>
      <c r="L100" s="159"/>
      <c r="M100" s="159"/>
      <c r="N100" s="159"/>
      <c r="O100" s="159"/>
      <c r="P100" s="45"/>
      <c r="Q100" s="46"/>
      <c r="R100" s="45"/>
      <c r="S100" s="179"/>
      <c r="T100" s="179"/>
      <c r="U100" s="200"/>
      <c r="V100" s="200"/>
      <c r="W100" s="200"/>
      <c r="X100" s="200"/>
      <c r="Y100" s="179"/>
      <c r="Z100" s="186"/>
      <c r="AA100" s="186"/>
    </row>
    <row r="101" spans="1:27" s="38" customFormat="1" x14ac:dyDescent="0.3">
      <c r="A101" s="31"/>
      <c r="B101" s="31"/>
      <c r="C101" s="32"/>
      <c r="D101" s="32"/>
      <c r="E101" s="32"/>
      <c r="F101" s="32"/>
      <c r="G101" s="32"/>
      <c r="H101" s="32"/>
      <c r="I101" s="158"/>
      <c r="J101" s="158"/>
      <c r="K101" s="158"/>
      <c r="L101" s="159"/>
      <c r="M101" s="159"/>
      <c r="N101" s="159"/>
      <c r="O101" s="159"/>
      <c r="P101" s="45"/>
      <c r="Q101" s="46"/>
      <c r="R101" s="45"/>
      <c r="S101" s="179"/>
      <c r="T101" s="179"/>
      <c r="U101" s="200"/>
      <c r="V101" s="200"/>
      <c r="W101" s="200"/>
      <c r="X101" s="200"/>
      <c r="Y101" s="179"/>
      <c r="Z101" s="186"/>
      <c r="AA101" s="186"/>
    </row>
    <row r="102" spans="1:27" s="38" customFormat="1" x14ac:dyDescent="0.3">
      <c r="A102" s="31"/>
      <c r="B102" s="31"/>
      <c r="C102" s="32"/>
      <c r="D102" s="32"/>
      <c r="E102" s="32"/>
      <c r="F102" s="32"/>
      <c r="G102" s="32"/>
      <c r="H102" s="32"/>
      <c r="I102" s="158"/>
      <c r="J102" s="158"/>
      <c r="K102" s="158"/>
      <c r="L102" s="159"/>
      <c r="M102" s="159"/>
      <c r="N102" s="159"/>
      <c r="O102" s="159"/>
      <c r="P102" s="45"/>
      <c r="Q102" s="46"/>
      <c r="R102" s="45"/>
      <c r="S102" s="179"/>
      <c r="T102" s="179"/>
      <c r="U102" s="200"/>
      <c r="V102" s="200"/>
      <c r="W102" s="200"/>
      <c r="X102" s="200"/>
      <c r="Y102" s="179"/>
      <c r="Z102" s="186"/>
      <c r="AA102" s="186"/>
    </row>
    <row r="103" spans="1:27" s="38" customFormat="1" x14ac:dyDescent="0.3">
      <c r="A103" s="31"/>
      <c r="B103" s="31"/>
      <c r="C103" s="32"/>
      <c r="D103" s="32"/>
      <c r="E103" s="32"/>
      <c r="F103" s="32"/>
      <c r="G103" s="32"/>
      <c r="H103" s="32"/>
      <c r="I103" s="158"/>
      <c r="J103" s="158"/>
      <c r="K103" s="158"/>
      <c r="L103" s="159"/>
      <c r="M103" s="159"/>
      <c r="N103" s="159"/>
      <c r="O103" s="159"/>
      <c r="P103" s="45"/>
      <c r="Q103" s="46"/>
      <c r="R103" s="45"/>
      <c r="S103" s="179"/>
      <c r="T103" s="179"/>
      <c r="U103" s="200"/>
      <c r="V103" s="200"/>
      <c r="W103" s="200"/>
      <c r="X103" s="200"/>
      <c r="Y103" s="179"/>
      <c r="Z103" s="186"/>
      <c r="AA103" s="186"/>
    </row>
    <row r="104" spans="1:27" s="38" customFormat="1" x14ac:dyDescent="0.3">
      <c r="A104" s="31"/>
      <c r="B104" s="31"/>
      <c r="C104" s="32"/>
      <c r="D104" s="32"/>
      <c r="E104" s="32"/>
      <c r="F104" s="32"/>
      <c r="G104" s="32"/>
      <c r="H104" s="32"/>
      <c r="I104" s="158"/>
      <c r="J104" s="158"/>
      <c r="K104" s="158"/>
      <c r="L104" s="159"/>
      <c r="M104" s="159"/>
      <c r="N104" s="159"/>
      <c r="O104" s="159"/>
      <c r="P104" s="45"/>
      <c r="Q104" s="46"/>
      <c r="R104" s="45"/>
      <c r="S104" s="179"/>
      <c r="T104" s="179"/>
      <c r="U104" s="200"/>
      <c r="V104" s="200"/>
      <c r="W104" s="200"/>
      <c r="X104" s="200"/>
      <c r="Y104" s="179"/>
      <c r="Z104" s="186"/>
      <c r="AA104" s="186"/>
    </row>
    <row r="105" spans="1:27" s="38" customFormat="1" x14ac:dyDescent="0.3">
      <c r="A105" s="31"/>
      <c r="B105" s="31"/>
      <c r="C105" s="32"/>
      <c r="D105" s="32"/>
      <c r="E105" s="32"/>
      <c r="F105" s="32"/>
      <c r="G105" s="32"/>
      <c r="H105" s="32"/>
      <c r="I105" s="158"/>
      <c r="J105" s="158"/>
      <c r="K105" s="158"/>
      <c r="L105" s="159"/>
      <c r="M105" s="159"/>
      <c r="N105" s="159"/>
      <c r="O105" s="159"/>
      <c r="P105" s="45"/>
      <c r="Q105" s="46"/>
      <c r="R105" s="45"/>
      <c r="S105" s="179"/>
      <c r="T105" s="179"/>
      <c r="U105" s="200"/>
      <c r="V105" s="200"/>
      <c r="W105" s="200"/>
      <c r="X105" s="200"/>
      <c r="Y105" s="179"/>
      <c r="Z105" s="186"/>
      <c r="AA105" s="186"/>
    </row>
    <row r="106" spans="1:27" s="38" customFormat="1" x14ac:dyDescent="0.3">
      <c r="A106" s="31"/>
      <c r="B106" s="31"/>
      <c r="C106" s="32"/>
      <c r="D106" s="32"/>
      <c r="E106" s="32"/>
      <c r="F106" s="32"/>
      <c r="G106" s="32"/>
      <c r="H106" s="32"/>
      <c r="I106" s="158"/>
      <c r="J106" s="158"/>
      <c r="K106" s="158"/>
      <c r="L106" s="159"/>
      <c r="M106" s="159"/>
      <c r="N106" s="159"/>
      <c r="O106" s="159"/>
      <c r="P106" s="45"/>
      <c r="Q106" s="46"/>
      <c r="R106" s="45"/>
      <c r="S106" s="179"/>
      <c r="T106" s="179"/>
      <c r="U106" s="200"/>
      <c r="V106" s="200"/>
      <c r="W106" s="200"/>
      <c r="X106" s="200"/>
      <c r="Y106" s="179"/>
      <c r="Z106" s="186"/>
      <c r="AA106" s="186"/>
    </row>
    <row r="107" spans="1:27" s="38" customFormat="1" x14ac:dyDescent="0.3">
      <c r="A107" s="31"/>
      <c r="B107" s="31"/>
      <c r="C107" s="32"/>
      <c r="D107" s="32"/>
      <c r="E107" s="32"/>
      <c r="F107" s="32"/>
      <c r="G107" s="32"/>
      <c r="H107" s="32"/>
      <c r="I107" s="158"/>
      <c r="J107" s="158"/>
      <c r="K107" s="158"/>
      <c r="L107" s="159"/>
      <c r="M107" s="159"/>
      <c r="N107" s="159"/>
      <c r="O107" s="159"/>
      <c r="P107" s="45"/>
      <c r="Q107" s="46"/>
      <c r="R107" s="45"/>
      <c r="S107" s="179"/>
      <c r="T107" s="179"/>
      <c r="U107" s="200"/>
      <c r="V107" s="200"/>
      <c r="W107" s="200"/>
      <c r="X107" s="200"/>
      <c r="Y107" s="179"/>
      <c r="Z107" s="186"/>
      <c r="AA107" s="186"/>
    </row>
    <row r="108" spans="1:27" s="38" customFormat="1" x14ac:dyDescent="0.3">
      <c r="A108" s="31"/>
      <c r="B108" s="31"/>
      <c r="C108" s="32"/>
      <c r="D108" s="32"/>
      <c r="E108" s="32"/>
      <c r="F108" s="32"/>
      <c r="G108" s="32"/>
      <c r="H108" s="32"/>
      <c r="I108" s="158"/>
      <c r="J108" s="158"/>
      <c r="K108" s="158"/>
      <c r="L108" s="159"/>
      <c r="M108" s="159"/>
      <c r="N108" s="159"/>
      <c r="O108" s="159"/>
      <c r="P108" s="45"/>
      <c r="Q108" s="46"/>
      <c r="R108" s="45"/>
      <c r="S108" s="179"/>
      <c r="T108" s="179"/>
      <c r="U108" s="200"/>
      <c r="V108" s="200"/>
      <c r="W108" s="200"/>
      <c r="X108" s="200"/>
      <c r="Y108" s="179"/>
      <c r="Z108" s="186"/>
      <c r="AA108" s="186"/>
    </row>
    <row r="109" spans="1:27" s="38" customFormat="1" x14ac:dyDescent="0.3">
      <c r="A109" s="31"/>
      <c r="B109" s="31"/>
      <c r="C109" s="32"/>
      <c r="D109" s="32"/>
      <c r="E109" s="32"/>
      <c r="F109" s="32"/>
      <c r="G109" s="32"/>
      <c r="H109" s="32"/>
      <c r="I109" s="158"/>
      <c r="J109" s="158"/>
      <c r="K109" s="158"/>
      <c r="L109" s="159"/>
      <c r="M109" s="159"/>
      <c r="N109" s="159"/>
      <c r="O109" s="159"/>
      <c r="P109" s="45"/>
      <c r="Q109" s="46"/>
      <c r="R109" s="45"/>
      <c r="S109" s="179"/>
      <c r="T109" s="179"/>
      <c r="U109" s="200"/>
      <c r="V109" s="200"/>
      <c r="W109" s="200"/>
      <c r="X109" s="200"/>
      <c r="Y109" s="179"/>
      <c r="Z109" s="186"/>
      <c r="AA109" s="186"/>
    </row>
    <row r="110" spans="1:27" s="38" customFormat="1" x14ac:dyDescent="0.3">
      <c r="A110" s="31"/>
      <c r="B110" s="31"/>
      <c r="C110" s="32"/>
      <c r="D110" s="32"/>
      <c r="E110" s="32"/>
      <c r="F110" s="32"/>
      <c r="G110" s="32"/>
      <c r="H110" s="32"/>
      <c r="I110" s="158"/>
      <c r="J110" s="158"/>
      <c r="K110" s="158"/>
      <c r="L110" s="159"/>
      <c r="M110" s="159"/>
      <c r="N110" s="159"/>
      <c r="O110" s="159"/>
      <c r="P110" s="45"/>
      <c r="Q110" s="46"/>
      <c r="R110" s="45"/>
      <c r="S110" s="179"/>
      <c r="T110" s="179"/>
      <c r="U110" s="200"/>
      <c r="V110" s="200"/>
      <c r="W110" s="200"/>
      <c r="X110" s="200"/>
      <c r="Y110" s="179"/>
      <c r="Z110" s="186"/>
      <c r="AA110" s="186"/>
    </row>
    <row r="111" spans="1:27" s="38" customFormat="1" x14ac:dyDescent="0.3">
      <c r="A111" s="31"/>
      <c r="B111" s="31"/>
      <c r="C111" s="32"/>
      <c r="D111" s="32"/>
      <c r="E111" s="32"/>
      <c r="F111" s="32"/>
      <c r="G111" s="32"/>
      <c r="H111" s="32"/>
      <c r="I111" s="158"/>
      <c r="J111" s="158"/>
      <c r="K111" s="158"/>
      <c r="L111" s="159"/>
      <c r="M111" s="159"/>
      <c r="N111" s="159"/>
      <c r="O111" s="159"/>
      <c r="P111" s="45"/>
      <c r="Q111" s="46"/>
      <c r="R111" s="45"/>
      <c r="S111" s="179"/>
      <c r="T111" s="179"/>
      <c r="U111" s="200"/>
      <c r="V111" s="200"/>
      <c r="W111" s="200"/>
      <c r="X111" s="200"/>
      <c r="Y111" s="179"/>
      <c r="Z111" s="186"/>
      <c r="AA111" s="186"/>
    </row>
    <row r="112" spans="1:27" s="38" customFormat="1" x14ac:dyDescent="0.3">
      <c r="A112" s="31"/>
      <c r="B112" s="31"/>
      <c r="C112" s="32"/>
      <c r="D112" s="32"/>
      <c r="E112" s="32"/>
      <c r="F112" s="32"/>
      <c r="G112" s="32"/>
      <c r="H112" s="32"/>
      <c r="I112" s="158"/>
      <c r="J112" s="158"/>
      <c r="K112" s="158"/>
      <c r="L112" s="159"/>
      <c r="M112" s="159"/>
      <c r="N112" s="159"/>
      <c r="O112" s="159"/>
      <c r="P112" s="45"/>
      <c r="Q112" s="46"/>
      <c r="R112" s="45"/>
      <c r="S112" s="179"/>
      <c r="T112" s="179"/>
      <c r="U112" s="200"/>
      <c r="V112" s="200"/>
      <c r="W112" s="200"/>
      <c r="X112" s="200"/>
      <c r="Y112" s="179"/>
      <c r="Z112" s="186"/>
      <c r="AA112" s="186"/>
    </row>
    <row r="113" spans="1:27" s="38" customFormat="1" x14ac:dyDescent="0.3">
      <c r="A113" s="31"/>
      <c r="B113" s="31"/>
      <c r="C113" s="32"/>
      <c r="D113" s="32"/>
      <c r="E113" s="32"/>
      <c r="F113" s="32"/>
      <c r="G113" s="32"/>
      <c r="H113" s="32"/>
      <c r="I113" s="158"/>
      <c r="J113" s="158"/>
      <c r="K113" s="158"/>
      <c r="L113" s="159"/>
      <c r="M113" s="159"/>
      <c r="N113" s="159"/>
      <c r="O113" s="159"/>
      <c r="P113" s="45"/>
      <c r="Q113" s="46"/>
      <c r="R113" s="45"/>
      <c r="S113" s="179"/>
      <c r="T113" s="179"/>
      <c r="U113" s="200"/>
      <c r="V113" s="200"/>
      <c r="W113" s="200"/>
      <c r="X113" s="200"/>
      <c r="Y113" s="179"/>
      <c r="Z113" s="186"/>
      <c r="AA113" s="186"/>
    </row>
    <row r="114" spans="1:27" s="38" customFormat="1" x14ac:dyDescent="0.3">
      <c r="A114" s="31"/>
      <c r="B114" s="31"/>
      <c r="C114" s="32"/>
      <c r="D114" s="32"/>
      <c r="E114" s="32"/>
      <c r="F114" s="32"/>
      <c r="G114" s="32"/>
      <c r="H114" s="32"/>
      <c r="I114" s="158"/>
      <c r="J114" s="158"/>
      <c r="K114" s="158"/>
      <c r="L114" s="159"/>
      <c r="M114" s="159"/>
      <c r="N114" s="159"/>
      <c r="O114" s="159"/>
      <c r="P114" s="45"/>
      <c r="Q114" s="46"/>
      <c r="R114" s="45"/>
      <c r="S114" s="179"/>
      <c r="T114" s="179"/>
      <c r="U114" s="200"/>
      <c r="V114" s="200"/>
      <c r="W114" s="200"/>
      <c r="X114" s="200"/>
      <c r="Y114" s="179"/>
      <c r="Z114" s="186"/>
      <c r="AA114" s="186"/>
    </row>
    <row r="115" spans="1:27" s="38" customFormat="1" x14ac:dyDescent="0.3">
      <c r="A115" s="31"/>
      <c r="B115" s="31"/>
      <c r="C115" s="32"/>
      <c r="D115" s="32"/>
      <c r="E115" s="32"/>
      <c r="F115" s="32"/>
      <c r="G115" s="32"/>
      <c r="H115" s="32"/>
      <c r="I115" s="158"/>
      <c r="J115" s="158"/>
      <c r="K115" s="158"/>
      <c r="L115" s="159"/>
      <c r="M115" s="159"/>
      <c r="N115" s="159"/>
      <c r="O115" s="159"/>
      <c r="P115" s="45"/>
      <c r="Q115" s="46"/>
      <c r="R115" s="45"/>
      <c r="S115" s="179"/>
      <c r="T115" s="179"/>
      <c r="U115" s="200"/>
      <c r="V115" s="200"/>
      <c r="W115" s="200"/>
      <c r="X115" s="200"/>
      <c r="Y115" s="179"/>
      <c r="Z115" s="186"/>
      <c r="AA115" s="186"/>
    </row>
    <row r="116" spans="1:27" s="38" customFormat="1" x14ac:dyDescent="0.3">
      <c r="A116" s="31"/>
      <c r="B116" s="31"/>
      <c r="C116" s="32"/>
      <c r="D116" s="32"/>
      <c r="E116" s="32"/>
      <c r="F116" s="32"/>
      <c r="G116" s="32"/>
      <c r="H116" s="32"/>
      <c r="I116" s="158"/>
      <c r="J116" s="158"/>
      <c r="K116" s="158"/>
      <c r="L116" s="159"/>
      <c r="M116" s="159"/>
      <c r="N116" s="159"/>
      <c r="O116" s="159"/>
      <c r="P116" s="45"/>
      <c r="Q116" s="46"/>
      <c r="R116" s="45"/>
      <c r="S116" s="179"/>
      <c r="T116" s="179"/>
      <c r="U116" s="200"/>
      <c r="V116" s="200"/>
      <c r="W116" s="200"/>
      <c r="X116" s="200"/>
      <c r="Y116" s="179"/>
      <c r="Z116" s="186"/>
      <c r="AA116" s="186"/>
    </row>
    <row r="117" spans="1:27" s="38" customFormat="1" x14ac:dyDescent="0.3">
      <c r="A117" s="31"/>
      <c r="B117" s="31"/>
      <c r="C117" s="32"/>
      <c r="D117" s="32"/>
      <c r="E117" s="32"/>
      <c r="F117" s="32"/>
      <c r="G117" s="32"/>
      <c r="H117" s="32"/>
      <c r="I117" s="158"/>
      <c r="J117" s="158"/>
      <c r="K117" s="158"/>
      <c r="L117" s="159"/>
      <c r="M117" s="159"/>
      <c r="N117" s="159"/>
      <c r="O117" s="159"/>
      <c r="P117" s="45"/>
      <c r="Q117" s="46"/>
      <c r="R117" s="45"/>
      <c r="S117" s="179"/>
      <c r="T117" s="179"/>
      <c r="U117" s="200"/>
      <c r="V117" s="200"/>
      <c r="W117" s="200"/>
      <c r="X117" s="200"/>
      <c r="Y117" s="179"/>
      <c r="Z117" s="186"/>
      <c r="AA117" s="186"/>
    </row>
    <row r="118" spans="1:27" s="38" customFormat="1" x14ac:dyDescent="0.3">
      <c r="A118" s="31"/>
      <c r="B118" s="31"/>
      <c r="C118" s="32"/>
      <c r="D118" s="32"/>
      <c r="E118" s="32"/>
      <c r="F118" s="32"/>
      <c r="G118" s="32"/>
      <c r="H118" s="32"/>
      <c r="I118" s="158"/>
      <c r="J118" s="158"/>
      <c r="K118" s="158"/>
      <c r="L118" s="159"/>
      <c r="M118" s="159"/>
      <c r="N118" s="159"/>
      <c r="O118" s="159"/>
      <c r="P118" s="45"/>
      <c r="Q118" s="46"/>
      <c r="R118" s="45"/>
      <c r="S118" s="179"/>
      <c r="T118" s="179"/>
      <c r="U118" s="200"/>
      <c r="V118" s="200"/>
      <c r="W118" s="200"/>
      <c r="X118" s="200"/>
      <c r="Y118" s="179"/>
      <c r="Z118" s="186"/>
      <c r="AA118" s="186"/>
    </row>
    <row r="119" spans="1:27" s="38" customFormat="1" x14ac:dyDescent="0.3">
      <c r="A119" s="31"/>
      <c r="B119" s="31"/>
      <c r="C119" s="32"/>
      <c r="D119" s="32"/>
      <c r="E119" s="32"/>
      <c r="F119" s="32"/>
      <c r="G119" s="32"/>
      <c r="H119" s="32"/>
      <c r="I119" s="158"/>
      <c r="J119" s="158"/>
      <c r="K119" s="158"/>
      <c r="L119" s="159"/>
      <c r="M119" s="159"/>
      <c r="N119" s="159"/>
      <c r="O119" s="159"/>
      <c r="P119" s="45"/>
      <c r="Q119" s="46"/>
      <c r="R119" s="45"/>
      <c r="S119" s="179"/>
      <c r="T119" s="179"/>
      <c r="U119" s="200"/>
      <c r="V119" s="200"/>
      <c r="W119" s="200"/>
      <c r="X119" s="200"/>
      <c r="Y119" s="179"/>
      <c r="Z119" s="186"/>
      <c r="AA119" s="186"/>
    </row>
    <row r="120" spans="1:27" s="38" customFormat="1" x14ac:dyDescent="0.3">
      <c r="A120" s="31"/>
      <c r="B120" s="31"/>
      <c r="C120" s="32"/>
      <c r="D120" s="32"/>
      <c r="E120" s="32"/>
      <c r="F120" s="32"/>
      <c r="G120" s="32"/>
      <c r="H120" s="32"/>
      <c r="I120" s="158"/>
      <c r="J120" s="158"/>
      <c r="K120" s="158"/>
      <c r="L120" s="159"/>
      <c r="M120" s="159"/>
      <c r="N120" s="159"/>
      <c r="O120" s="159"/>
      <c r="P120" s="45"/>
      <c r="Q120" s="46"/>
      <c r="R120" s="45"/>
      <c r="S120" s="179"/>
      <c r="T120" s="179"/>
      <c r="U120" s="200"/>
      <c r="V120" s="200"/>
      <c r="W120" s="200"/>
      <c r="X120" s="200"/>
      <c r="Y120" s="179"/>
      <c r="Z120" s="186"/>
      <c r="AA120" s="186"/>
    </row>
    <row r="121" spans="1:27" s="38" customFormat="1" x14ac:dyDescent="0.3">
      <c r="A121" s="31"/>
      <c r="B121" s="31"/>
      <c r="C121" s="32"/>
      <c r="D121" s="32"/>
      <c r="E121" s="32"/>
      <c r="F121" s="32"/>
      <c r="G121" s="32"/>
      <c r="H121" s="32"/>
      <c r="I121" s="158"/>
      <c r="J121" s="158"/>
      <c r="K121" s="158"/>
      <c r="L121" s="159"/>
      <c r="M121" s="159"/>
      <c r="N121" s="159"/>
      <c r="O121" s="159"/>
      <c r="P121" s="45"/>
      <c r="Q121" s="46"/>
      <c r="R121" s="45"/>
      <c r="S121" s="179"/>
      <c r="T121" s="179"/>
      <c r="U121" s="200"/>
      <c r="V121" s="200"/>
      <c r="W121" s="200"/>
      <c r="X121" s="200"/>
      <c r="Y121" s="179"/>
      <c r="Z121" s="186"/>
      <c r="AA121" s="186"/>
    </row>
    <row r="122" spans="1:27" s="38" customFormat="1" x14ac:dyDescent="0.3">
      <c r="A122" s="31"/>
      <c r="B122" s="31"/>
      <c r="C122" s="32"/>
      <c r="D122" s="32"/>
      <c r="E122" s="32"/>
      <c r="F122" s="32"/>
      <c r="G122" s="32"/>
      <c r="H122" s="32"/>
      <c r="I122" s="158"/>
      <c r="J122" s="158"/>
      <c r="K122" s="158"/>
      <c r="L122" s="159"/>
      <c r="M122" s="159"/>
      <c r="N122" s="159"/>
      <c r="O122" s="159"/>
      <c r="P122" s="45"/>
      <c r="Q122" s="46"/>
      <c r="R122" s="45"/>
      <c r="S122" s="179"/>
      <c r="T122" s="179"/>
      <c r="U122" s="200"/>
      <c r="V122" s="200"/>
      <c r="W122" s="200"/>
      <c r="X122" s="200"/>
      <c r="Y122" s="179"/>
      <c r="Z122" s="186"/>
      <c r="AA122" s="186"/>
    </row>
    <row r="123" spans="1:27" s="38" customFormat="1" x14ac:dyDescent="0.3">
      <c r="A123" s="31"/>
      <c r="B123" s="31"/>
      <c r="C123" s="32"/>
      <c r="D123" s="32"/>
      <c r="E123" s="32"/>
      <c r="F123" s="32"/>
      <c r="G123" s="32"/>
      <c r="H123" s="32"/>
      <c r="I123" s="158"/>
      <c r="J123" s="158"/>
      <c r="K123" s="158"/>
      <c r="L123" s="159"/>
      <c r="M123" s="159"/>
      <c r="N123" s="159"/>
      <c r="O123" s="159"/>
      <c r="P123" s="45"/>
      <c r="Q123" s="46"/>
      <c r="R123" s="45"/>
      <c r="S123" s="179"/>
      <c r="T123" s="179"/>
      <c r="U123" s="200"/>
      <c r="V123" s="200"/>
      <c r="W123" s="200"/>
      <c r="X123" s="200"/>
      <c r="Y123" s="179"/>
      <c r="Z123" s="186"/>
      <c r="AA123" s="186"/>
    </row>
    <row r="124" spans="1:27" s="38" customFormat="1" x14ac:dyDescent="0.3">
      <c r="A124" s="31"/>
      <c r="B124" s="31"/>
      <c r="C124" s="32"/>
      <c r="D124" s="32"/>
      <c r="E124" s="32"/>
      <c r="F124" s="32"/>
      <c r="G124" s="32"/>
      <c r="H124" s="32"/>
      <c r="I124" s="158"/>
      <c r="J124" s="158"/>
      <c r="K124" s="158"/>
      <c r="L124" s="159"/>
      <c r="M124" s="159"/>
      <c r="N124" s="159"/>
      <c r="O124" s="159"/>
      <c r="P124" s="45"/>
      <c r="Q124" s="46"/>
      <c r="R124" s="45"/>
      <c r="S124" s="179"/>
      <c r="T124" s="179"/>
      <c r="U124" s="200"/>
      <c r="V124" s="200"/>
      <c r="W124" s="200"/>
      <c r="X124" s="200"/>
      <c r="Y124" s="179"/>
      <c r="Z124" s="186"/>
      <c r="AA124" s="186"/>
    </row>
    <row r="125" spans="1:27" s="38" customFormat="1" x14ac:dyDescent="0.3">
      <c r="A125" s="31"/>
      <c r="B125" s="31"/>
      <c r="C125" s="32"/>
      <c r="D125" s="32"/>
      <c r="E125" s="32"/>
      <c r="F125" s="32"/>
      <c r="G125" s="32"/>
      <c r="H125" s="32"/>
      <c r="I125" s="158"/>
      <c r="J125" s="158"/>
      <c r="K125" s="158"/>
      <c r="L125" s="159"/>
      <c r="M125" s="159"/>
      <c r="N125" s="159"/>
      <c r="O125" s="159"/>
      <c r="P125" s="45"/>
      <c r="Q125" s="46"/>
      <c r="R125" s="45"/>
      <c r="S125" s="179"/>
      <c r="T125" s="179"/>
      <c r="U125" s="200"/>
      <c r="V125" s="200"/>
      <c r="W125" s="200"/>
      <c r="X125" s="200"/>
      <c r="Y125" s="179"/>
      <c r="Z125" s="186"/>
      <c r="AA125" s="186"/>
    </row>
    <row r="126" spans="1:27" s="38" customFormat="1" x14ac:dyDescent="0.3">
      <c r="A126" s="31"/>
      <c r="B126" s="31"/>
      <c r="C126" s="32"/>
      <c r="D126" s="32"/>
      <c r="E126" s="32"/>
      <c r="F126" s="32"/>
      <c r="G126" s="32"/>
      <c r="H126" s="32"/>
      <c r="I126" s="158"/>
      <c r="J126" s="158"/>
      <c r="K126" s="158"/>
      <c r="L126" s="159"/>
      <c r="M126" s="159"/>
      <c r="N126" s="159"/>
      <c r="O126" s="159"/>
      <c r="P126" s="45"/>
      <c r="Q126" s="46"/>
      <c r="R126" s="45"/>
      <c r="S126" s="179"/>
      <c r="T126" s="179"/>
      <c r="U126" s="200"/>
      <c r="V126" s="200"/>
      <c r="W126" s="200"/>
      <c r="X126" s="200"/>
      <c r="Y126" s="179"/>
      <c r="Z126" s="186"/>
      <c r="AA126" s="186"/>
    </row>
    <row r="127" spans="1:27" s="38" customFormat="1" x14ac:dyDescent="0.3">
      <c r="A127" s="31"/>
      <c r="B127" s="31"/>
      <c r="C127" s="32"/>
      <c r="D127" s="32"/>
      <c r="E127" s="32"/>
      <c r="F127" s="32"/>
      <c r="G127" s="32"/>
      <c r="H127" s="32"/>
      <c r="I127" s="158"/>
      <c r="J127" s="158"/>
      <c r="K127" s="158"/>
      <c r="L127" s="159"/>
      <c r="M127" s="159"/>
      <c r="N127" s="159"/>
      <c r="O127" s="159"/>
      <c r="P127" s="45"/>
      <c r="Q127" s="46"/>
      <c r="R127" s="45"/>
      <c r="S127" s="179"/>
      <c r="T127" s="179"/>
      <c r="U127" s="200"/>
      <c r="V127" s="200"/>
      <c r="W127" s="200"/>
      <c r="X127" s="200"/>
      <c r="Y127" s="179"/>
      <c r="Z127" s="186"/>
      <c r="AA127" s="186"/>
    </row>
    <row r="128" spans="1:27" s="38" customFormat="1" x14ac:dyDescent="0.3">
      <c r="A128" s="31"/>
      <c r="B128" s="31"/>
      <c r="C128" s="32"/>
      <c r="D128" s="32"/>
      <c r="E128" s="32"/>
      <c r="F128" s="32"/>
      <c r="G128" s="32"/>
      <c r="H128" s="32"/>
      <c r="I128" s="158"/>
      <c r="J128" s="158"/>
      <c r="K128" s="158"/>
      <c r="L128" s="159"/>
      <c r="M128" s="159"/>
      <c r="N128" s="159"/>
      <c r="O128" s="159"/>
      <c r="P128" s="45"/>
      <c r="Q128" s="46"/>
      <c r="R128" s="45"/>
      <c r="S128" s="179"/>
      <c r="T128" s="179"/>
      <c r="U128" s="200"/>
      <c r="V128" s="200"/>
      <c r="W128" s="200"/>
      <c r="X128" s="200"/>
      <c r="Y128" s="179"/>
      <c r="Z128" s="186"/>
      <c r="AA128" s="186"/>
    </row>
    <row r="129" spans="1:27" s="38" customFormat="1" x14ac:dyDescent="0.3">
      <c r="A129" s="31"/>
      <c r="B129" s="31"/>
      <c r="C129" s="32"/>
      <c r="D129" s="32"/>
      <c r="E129" s="32"/>
      <c r="F129" s="32"/>
      <c r="G129" s="32"/>
      <c r="H129" s="32"/>
      <c r="I129" s="158"/>
      <c r="J129" s="158"/>
      <c r="K129" s="158"/>
      <c r="L129" s="159"/>
      <c r="M129" s="159"/>
      <c r="N129" s="159"/>
      <c r="O129" s="159"/>
      <c r="P129" s="45"/>
      <c r="Q129" s="46"/>
      <c r="R129" s="45"/>
      <c r="S129" s="179"/>
      <c r="T129" s="179"/>
      <c r="U129" s="200"/>
      <c r="V129" s="200"/>
      <c r="W129" s="200"/>
      <c r="X129" s="200"/>
      <c r="Y129" s="179"/>
      <c r="Z129" s="186"/>
      <c r="AA129" s="186"/>
    </row>
    <row r="130" spans="1:27" s="38" customFormat="1" x14ac:dyDescent="0.3">
      <c r="A130" s="31"/>
      <c r="B130" s="31"/>
      <c r="C130" s="32"/>
      <c r="D130" s="32"/>
      <c r="E130" s="32"/>
      <c r="F130" s="32"/>
      <c r="G130" s="32"/>
      <c r="H130" s="32"/>
      <c r="I130" s="158"/>
      <c r="J130" s="158"/>
      <c r="K130" s="158"/>
      <c r="L130" s="159"/>
      <c r="M130" s="159"/>
      <c r="N130" s="159"/>
      <c r="O130" s="159"/>
      <c r="P130" s="45"/>
      <c r="Q130" s="46"/>
      <c r="R130" s="45"/>
      <c r="S130" s="179"/>
      <c r="T130" s="179"/>
      <c r="U130" s="200"/>
      <c r="V130" s="200"/>
      <c r="W130" s="200"/>
      <c r="X130" s="200"/>
      <c r="Y130" s="179"/>
      <c r="Z130" s="186"/>
      <c r="AA130" s="186"/>
    </row>
    <row r="131" spans="1:27" s="38" customFormat="1" x14ac:dyDescent="0.3">
      <c r="A131" s="31"/>
      <c r="B131" s="31"/>
      <c r="C131" s="32"/>
      <c r="D131" s="32"/>
      <c r="E131" s="32"/>
      <c r="F131" s="32"/>
      <c r="G131" s="32"/>
      <c r="H131" s="32"/>
      <c r="I131" s="158"/>
      <c r="J131" s="158"/>
      <c r="K131" s="158"/>
      <c r="L131" s="159"/>
      <c r="M131" s="159"/>
      <c r="N131" s="159"/>
      <c r="O131" s="159"/>
      <c r="P131" s="45"/>
      <c r="Q131" s="46"/>
      <c r="R131" s="45"/>
      <c r="S131" s="179"/>
      <c r="T131" s="179"/>
      <c r="U131" s="200"/>
      <c r="V131" s="200"/>
      <c r="W131" s="200"/>
      <c r="X131" s="200"/>
      <c r="Y131" s="179"/>
      <c r="Z131" s="186"/>
      <c r="AA131" s="186"/>
    </row>
    <row r="132" spans="1:27" s="38" customFormat="1" x14ac:dyDescent="0.3">
      <c r="A132" s="31"/>
      <c r="B132" s="31"/>
      <c r="C132" s="32"/>
      <c r="D132" s="32"/>
      <c r="E132" s="32"/>
      <c r="F132" s="32"/>
      <c r="G132" s="32"/>
      <c r="H132" s="32"/>
      <c r="I132" s="158"/>
      <c r="J132" s="158"/>
      <c r="K132" s="158"/>
      <c r="L132" s="159"/>
      <c r="M132" s="159"/>
      <c r="N132" s="159"/>
      <c r="O132" s="159"/>
      <c r="P132" s="45"/>
      <c r="Q132" s="46"/>
      <c r="R132" s="45"/>
      <c r="S132" s="179"/>
      <c r="T132" s="179"/>
      <c r="U132" s="200"/>
      <c r="V132" s="200"/>
      <c r="W132" s="200"/>
      <c r="X132" s="200"/>
      <c r="Y132" s="179"/>
      <c r="Z132" s="186"/>
      <c r="AA132" s="186"/>
    </row>
    <row r="133" spans="1:27" s="38" customFormat="1" x14ac:dyDescent="0.3">
      <c r="A133" s="31"/>
      <c r="B133" s="31"/>
      <c r="C133" s="32"/>
      <c r="D133" s="32"/>
      <c r="E133" s="32"/>
      <c r="F133" s="32"/>
      <c r="G133" s="32"/>
      <c r="H133" s="32"/>
      <c r="I133" s="158"/>
      <c r="J133" s="158"/>
      <c r="K133" s="158"/>
      <c r="L133" s="159"/>
      <c r="M133" s="159"/>
      <c r="N133" s="159"/>
      <c r="O133" s="159"/>
      <c r="P133" s="45"/>
      <c r="Q133" s="46"/>
      <c r="R133" s="45"/>
      <c r="S133" s="179"/>
      <c r="T133" s="179"/>
      <c r="U133" s="200"/>
      <c r="V133" s="200"/>
      <c r="W133" s="200"/>
      <c r="X133" s="200"/>
      <c r="Y133" s="179"/>
      <c r="Z133" s="186"/>
      <c r="AA133" s="186"/>
    </row>
    <row r="134" spans="1:27" s="38" customFormat="1" x14ac:dyDescent="0.3">
      <c r="A134" s="31"/>
      <c r="B134" s="31"/>
      <c r="C134" s="32"/>
      <c r="D134" s="32"/>
      <c r="E134" s="32"/>
      <c r="F134" s="32"/>
      <c r="G134" s="32"/>
      <c r="H134" s="32"/>
      <c r="I134" s="158"/>
      <c r="J134" s="158"/>
      <c r="K134" s="158"/>
      <c r="L134" s="159"/>
      <c r="M134" s="159"/>
      <c r="N134" s="159"/>
      <c r="O134" s="159"/>
      <c r="P134" s="45"/>
      <c r="Q134" s="46"/>
      <c r="R134" s="45"/>
      <c r="S134" s="179"/>
      <c r="T134" s="179"/>
      <c r="U134" s="200"/>
      <c r="V134" s="200"/>
      <c r="W134" s="200"/>
      <c r="X134" s="200"/>
      <c r="Y134" s="179"/>
      <c r="Z134" s="186"/>
      <c r="AA134" s="186"/>
    </row>
    <row r="135" spans="1:27" s="38" customFormat="1" x14ac:dyDescent="0.3">
      <c r="A135" s="31"/>
      <c r="B135" s="31"/>
      <c r="C135" s="32"/>
      <c r="D135" s="32"/>
      <c r="E135" s="32"/>
      <c r="F135" s="32"/>
      <c r="G135" s="32"/>
      <c r="H135" s="32"/>
      <c r="I135" s="158"/>
      <c r="J135" s="158"/>
      <c r="K135" s="158"/>
      <c r="L135" s="159"/>
      <c r="M135" s="159"/>
      <c r="N135" s="159"/>
      <c r="O135" s="159"/>
      <c r="P135" s="45"/>
      <c r="Q135" s="46"/>
      <c r="R135" s="45"/>
      <c r="S135" s="179"/>
      <c r="T135" s="179"/>
      <c r="U135" s="200"/>
      <c r="V135" s="200"/>
      <c r="W135" s="200"/>
      <c r="X135" s="200"/>
      <c r="Y135" s="179"/>
      <c r="Z135" s="186"/>
      <c r="AA135" s="186"/>
    </row>
    <row r="136" spans="1:27" s="38" customFormat="1" x14ac:dyDescent="0.3">
      <c r="A136" s="31"/>
      <c r="B136" s="31"/>
      <c r="C136" s="32"/>
      <c r="D136" s="32"/>
      <c r="E136" s="32"/>
      <c r="F136" s="32"/>
      <c r="G136" s="32"/>
      <c r="H136" s="32"/>
      <c r="I136" s="158"/>
      <c r="J136" s="158"/>
      <c r="K136" s="158"/>
      <c r="L136" s="159"/>
      <c r="M136" s="159"/>
      <c r="N136" s="159"/>
      <c r="O136" s="159"/>
      <c r="P136" s="45"/>
      <c r="Q136" s="46"/>
      <c r="R136" s="45"/>
      <c r="S136" s="179"/>
      <c r="T136" s="179"/>
      <c r="U136" s="200"/>
      <c r="V136" s="200"/>
      <c r="W136" s="200"/>
      <c r="X136" s="200"/>
      <c r="Y136" s="179"/>
      <c r="Z136" s="186"/>
      <c r="AA136" s="186"/>
    </row>
    <row r="137" spans="1:27" s="38" customFormat="1" x14ac:dyDescent="0.3">
      <c r="A137" s="31"/>
      <c r="B137" s="31"/>
      <c r="C137" s="32"/>
      <c r="D137" s="32"/>
      <c r="E137" s="32"/>
      <c r="F137" s="32"/>
      <c r="G137" s="32"/>
      <c r="H137" s="32"/>
      <c r="I137" s="158"/>
      <c r="J137" s="158"/>
      <c r="K137" s="158"/>
      <c r="L137" s="159"/>
      <c r="M137" s="159"/>
      <c r="N137" s="159"/>
      <c r="O137" s="159"/>
      <c r="P137" s="45"/>
      <c r="Q137" s="46"/>
      <c r="R137" s="45"/>
      <c r="S137" s="179"/>
      <c r="T137" s="179"/>
      <c r="U137" s="200"/>
      <c r="V137" s="200"/>
      <c r="W137" s="200"/>
      <c r="X137" s="200"/>
      <c r="Y137" s="179"/>
      <c r="Z137" s="186"/>
      <c r="AA137" s="186"/>
    </row>
    <row r="138" spans="1:27" s="38" customFormat="1" x14ac:dyDescent="0.3">
      <c r="A138" s="31"/>
      <c r="B138" s="31"/>
      <c r="C138" s="32"/>
      <c r="D138" s="32"/>
      <c r="E138" s="32"/>
      <c r="F138" s="32"/>
      <c r="G138" s="32"/>
      <c r="H138" s="32"/>
      <c r="I138" s="158"/>
      <c r="J138" s="158"/>
      <c r="K138" s="158"/>
      <c r="L138" s="159"/>
      <c r="M138" s="159"/>
      <c r="N138" s="159"/>
      <c r="O138" s="159"/>
      <c r="P138" s="45"/>
      <c r="Q138" s="46"/>
      <c r="R138" s="45"/>
      <c r="S138" s="179"/>
      <c r="T138" s="179"/>
      <c r="U138" s="200"/>
      <c r="V138" s="200"/>
      <c r="W138" s="200"/>
      <c r="X138" s="200"/>
      <c r="Y138" s="179"/>
      <c r="Z138" s="186"/>
      <c r="AA138" s="186"/>
    </row>
    <row r="139" spans="1:27" s="38" customFormat="1" x14ac:dyDescent="0.3">
      <c r="A139" s="31"/>
      <c r="B139" s="31"/>
      <c r="C139" s="32"/>
      <c r="D139" s="32"/>
      <c r="E139" s="32"/>
      <c r="F139" s="32"/>
      <c r="G139" s="32"/>
      <c r="H139" s="32"/>
      <c r="I139" s="158"/>
      <c r="J139" s="158"/>
      <c r="K139" s="158"/>
      <c r="L139" s="159"/>
      <c r="M139" s="159"/>
      <c r="N139" s="159"/>
      <c r="O139" s="159"/>
      <c r="P139" s="45"/>
      <c r="Q139" s="46"/>
      <c r="R139" s="45"/>
      <c r="S139" s="179"/>
      <c r="T139" s="179"/>
      <c r="U139" s="200"/>
      <c r="V139" s="200"/>
      <c r="W139" s="200"/>
      <c r="X139" s="200"/>
      <c r="Y139" s="179"/>
      <c r="Z139" s="186"/>
      <c r="AA139" s="186"/>
    </row>
    <row r="140" spans="1:27" s="38" customFormat="1" x14ac:dyDescent="0.3">
      <c r="A140" s="31"/>
      <c r="B140" s="31"/>
      <c r="C140" s="32"/>
      <c r="D140" s="32"/>
      <c r="E140" s="32"/>
      <c r="F140" s="32"/>
      <c r="G140" s="32"/>
      <c r="H140" s="32"/>
      <c r="I140" s="158"/>
      <c r="J140" s="158"/>
      <c r="K140" s="158"/>
      <c r="L140" s="159"/>
      <c r="M140" s="159"/>
      <c r="N140" s="159"/>
      <c r="O140" s="159"/>
      <c r="P140" s="45"/>
      <c r="Q140" s="46"/>
      <c r="R140" s="45"/>
      <c r="S140" s="179"/>
      <c r="T140" s="179"/>
      <c r="U140" s="200"/>
      <c r="V140" s="200"/>
      <c r="W140" s="200"/>
      <c r="X140" s="200"/>
      <c r="Y140" s="179"/>
      <c r="Z140" s="186"/>
      <c r="AA140" s="186"/>
    </row>
    <row r="141" spans="1:27" s="38" customFormat="1" x14ac:dyDescent="0.3">
      <c r="A141" s="31"/>
      <c r="B141" s="31"/>
      <c r="C141" s="32"/>
      <c r="D141" s="32"/>
      <c r="E141" s="32"/>
      <c r="F141" s="32"/>
      <c r="G141" s="32"/>
      <c r="H141" s="32"/>
      <c r="I141" s="158"/>
      <c r="J141" s="158"/>
      <c r="K141" s="158"/>
      <c r="L141" s="159"/>
      <c r="M141" s="159"/>
      <c r="N141" s="159"/>
      <c r="O141" s="159"/>
      <c r="P141" s="45"/>
      <c r="Q141" s="46"/>
      <c r="R141" s="45"/>
      <c r="S141" s="179"/>
      <c r="T141" s="179"/>
      <c r="U141" s="200"/>
      <c r="V141" s="200"/>
      <c r="W141" s="200"/>
      <c r="X141" s="200"/>
      <c r="Y141" s="179"/>
      <c r="Z141" s="186"/>
      <c r="AA141" s="186"/>
    </row>
    <row r="142" spans="1:27" s="38" customFormat="1" x14ac:dyDescent="0.3">
      <c r="A142" s="31"/>
      <c r="B142" s="31"/>
      <c r="C142" s="32"/>
      <c r="D142" s="32"/>
      <c r="E142" s="32"/>
      <c r="F142" s="32"/>
      <c r="G142" s="32"/>
      <c r="H142" s="32"/>
      <c r="I142" s="158"/>
      <c r="J142" s="158"/>
      <c r="K142" s="158"/>
      <c r="L142" s="159"/>
      <c r="M142" s="159"/>
      <c r="N142" s="159"/>
      <c r="O142" s="159"/>
      <c r="P142" s="45"/>
      <c r="Q142" s="46"/>
      <c r="R142" s="45"/>
      <c r="S142" s="179"/>
      <c r="T142" s="179"/>
      <c r="U142" s="200"/>
      <c r="V142" s="200"/>
      <c r="W142" s="200"/>
      <c r="X142" s="200"/>
      <c r="Y142" s="179"/>
      <c r="Z142" s="186"/>
      <c r="AA142" s="186"/>
    </row>
    <row r="143" spans="1:27" s="38" customFormat="1" x14ac:dyDescent="0.3">
      <c r="A143" s="31"/>
      <c r="B143" s="31"/>
      <c r="C143" s="32"/>
      <c r="D143" s="32"/>
      <c r="E143" s="32"/>
      <c r="F143" s="32"/>
      <c r="G143" s="32"/>
      <c r="H143" s="32"/>
      <c r="I143" s="158"/>
      <c r="J143" s="158"/>
      <c r="K143" s="158"/>
      <c r="L143" s="159"/>
      <c r="M143" s="159"/>
      <c r="N143" s="159"/>
      <c r="O143" s="159"/>
      <c r="P143" s="45"/>
      <c r="Q143" s="46"/>
      <c r="R143" s="45"/>
      <c r="S143" s="179"/>
      <c r="T143" s="179"/>
      <c r="U143" s="200"/>
      <c r="V143" s="200"/>
      <c r="W143" s="200"/>
      <c r="X143" s="200"/>
      <c r="Y143" s="179"/>
      <c r="Z143" s="186"/>
      <c r="AA143" s="186"/>
    </row>
    <row r="144" spans="1:27" s="38" customFormat="1" x14ac:dyDescent="0.3">
      <c r="A144" s="31"/>
      <c r="B144" s="31"/>
      <c r="C144" s="32"/>
      <c r="D144" s="32"/>
      <c r="E144" s="32"/>
      <c r="F144" s="32"/>
      <c r="G144" s="32"/>
      <c r="H144" s="32"/>
      <c r="I144" s="158"/>
      <c r="J144" s="158"/>
      <c r="K144" s="158"/>
      <c r="L144" s="159"/>
      <c r="M144" s="159"/>
      <c r="N144" s="159"/>
      <c r="O144" s="159"/>
      <c r="P144" s="45"/>
      <c r="Q144" s="46"/>
      <c r="R144" s="45"/>
      <c r="S144" s="179"/>
      <c r="T144" s="179"/>
      <c r="U144" s="200"/>
      <c r="V144" s="200"/>
      <c r="W144" s="200"/>
      <c r="X144" s="200"/>
      <c r="Y144" s="179"/>
      <c r="Z144" s="186"/>
      <c r="AA144" s="186"/>
    </row>
    <row r="145" spans="1:27" s="38" customFormat="1" x14ac:dyDescent="0.3">
      <c r="A145" s="31"/>
      <c r="B145" s="31"/>
      <c r="C145" s="32"/>
      <c r="D145" s="32"/>
      <c r="E145" s="32"/>
      <c r="F145" s="32"/>
      <c r="G145" s="32"/>
      <c r="H145" s="32"/>
      <c r="I145" s="158"/>
      <c r="J145" s="158"/>
      <c r="K145" s="158"/>
      <c r="L145" s="159"/>
      <c r="M145" s="159"/>
      <c r="N145" s="159"/>
      <c r="O145" s="159"/>
      <c r="P145" s="45"/>
      <c r="Q145" s="46"/>
      <c r="R145" s="45"/>
      <c r="S145" s="179"/>
      <c r="T145" s="179"/>
      <c r="U145" s="200"/>
      <c r="V145" s="200"/>
      <c r="W145" s="200"/>
      <c r="X145" s="200"/>
      <c r="Y145" s="179"/>
      <c r="Z145" s="186"/>
      <c r="AA145" s="186"/>
    </row>
    <row r="146" spans="1:27" s="38" customFormat="1" x14ac:dyDescent="0.3">
      <c r="A146" s="31"/>
      <c r="B146" s="31"/>
      <c r="C146" s="32"/>
      <c r="D146" s="32"/>
      <c r="E146" s="32"/>
      <c r="F146" s="32"/>
      <c r="G146" s="32"/>
      <c r="H146" s="32"/>
      <c r="I146" s="158"/>
      <c r="J146" s="158"/>
      <c r="K146" s="158"/>
      <c r="L146" s="159"/>
      <c r="M146" s="159"/>
      <c r="N146" s="159"/>
      <c r="O146" s="159"/>
      <c r="P146" s="45"/>
      <c r="Q146" s="46"/>
      <c r="R146" s="45"/>
      <c r="S146" s="179"/>
      <c r="T146" s="179"/>
      <c r="U146" s="200"/>
      <c r="V146" s="200"/>
      <c r="W146" s="200"/>
      <c r="X146" s="200"/>
      <c r="Y146" s="179"/>
      <c r="Z146" s="186"/>
      <c r="AA146" s="186"/>
    </row>
    <row r="147" spans="1:27" s="38" customFormat="1" x14ac:dyDescent="0.3">
      <c r="A147" s="31"/>
      <c r="B147" s="31"/>
      <c r="C147" s="32"/>
      <c r="D147" s="32"/>
      <c r="E147" s="32"/>
      <c r="F147" s="32"/>
      <c r="G147" s="32"/>
      <c r="H147" s="32"/>
      <c r="I147" s="158"/>
      <c r="J147" s="158"/>
      <c r="K147" s="158"/>
      <c r="L147" s="159"/>
      <c r="M147" s="159"/>
      <c r="N147" s="159"/>
      <c r="O147" s="159"/>
      <c r="P147" s="45"/>
      <c r="Q147" s="46"/>
      <c r="R147" s="45"/>
      <c r="S147" s="179"/>
      <c r="T147" s="179"/>
      <c r="U147" s="200"/>
      <c r="V147" s="200"/>
      <c r="W147" s="200"/>
      <c r="X147" s="200"/>
      <c r="Y147" s="179"/>
      <c r="Z147" s="186"/>
      <c r="AA147" s="186"/>
    </row>
    <row r="148" spans="1:27" s="38" customFormat="1" x14ac:dyDescent="0.3">
      <c r="A148" s="31"/>
      <c r="B148" s="31"/>
      <c r="C148" s="32"/>
      <c r="D148" s="32"/>
      <c r="E148" s="32"/>
      <c r="F148" s="32"/>
      <c r="G148" s="32"/>
      <c r="H148" s="32"/>
      <c r="I148" s="158"/>
      <c r="J148" s="158"/>
      <c r="K148" s="158"/>
      <c r="L148" s="159"/>
      <c r="M148" s="159"/>
      <c r="N148" s="159"/>
      <c r="O148" s="159"/>
      <c r="P148" s="45"/>
      <c r="Q148" s="46"/>
      <c r="R148" s="45"/>
      <c r="S148" s="179"/>
      <c r="T148" s="179"/>
      <c r="U148" s="200"/>
      <c r="V148" s="200"/>
      <c r="W148" s="200"/>
      <c r="X148" s="200"/>
      <c r="Y148" s="179"/>
      <c r="Z148" s="186"/>
      <c r="AA148" s="186"/>
    </row>
    <row r="149" spans="1:27" s="38" customFormat="1" x14ac:dyDescent="0.3">
      <c r="A149" s="31"/>
      <c r="B149" s="31"/>
      <c r="C149" s="32"/>
      <c r="D149" s="32"/>
      <c r="E149" s="32"/>
      <c r="F149" s="32"/>
      <c r="G149" s="32"/>
      <c r="H149" s="32"/>
      <c r="I149" s="158"/>
      <c r="J149" s="158"/>
      <c r="K149" s="158"/>
      <c r="L149" s="159"/>
      <c r="M149" s="159"/>
      <c r="N149" s="159"/>
      <c r="O149" s="159"/>
      <c r="P149" s="45"/>
      <c r="Q149" s="46"/>
      <c r="R149" s="45"/>
      <c r="S149" s="179"/>
      <c r="T149" s="179"/>
      <c r="U149" s="200"/>
      <c r="V149" s="200"/>
      <c r="W149" s="200"/>
      <c r="X149" s="200"/>
      <c r="Y149" s="179"/>
      <c r="Z149" s="186"/>
      <c r="AA149" s="186"/>
    </row>
    <row r="150" spans="1:27" s="38" customFormat="1" x14ac:dyDescent="0.3">
      <c r="A150" s="31"/>
      <c r="B150" s="31"/>
      <c r="C150" s="32"/>
      <c r="D150" s="32"/>
      <c r="E150" s="32"/>
      <c r="F150" s="32"/>
      <c r="G150" s="32"/>
      <c r="H150" s="32"/>
      <c r="I150" s="158"/>
      <c r="J150" s="158"/>
      <c r="K150" s="158"/>
      <c r="L150" s="159"/>
      <c r="M150" s="159"/>
      <c r="N150" s="159"/>
      <c r="O150" s="159"/>
      <c r="P150" s="45"/>
      <c r="Q150" s="46"/>
      <c r="R150" s="45"/>
      <c r="S150" s="179"/>
      <c r="T150" s="179"/>
      <c r="U150" s="200"/>
      <c r="V150" s="200"/>
      <c r="W150" s="200"/>
      <c r="X150" s="200"/>
      <c r="Y150" s="179"/>
      <c r="Z150" s="186"/>
      <c r="AA150" s="186"/>
    </row>
    <row r="151" spans="1:27" s="38" customFormat="1" x14ac:dyDescent="0.3">
      <c r="A151" s="31"/>
      <c r="B151" s="31"/>
      <c r="C151" s="32"/>
      <c r="D151" s="32"/>
      <c r="E151" s="32"/>
      <c r="F151" s="32"/>
      <c r="G151" s="32"/>
      <c r="H151" s="32"/>
      <c r="I151" s="158"/>
      <c r="J151" s="158"/>
      <c r="K151" s="158"/>
      <c r="L151" s="159"/>
      <c r="M151" s="159"/>
      <c r="N151" s="159"/>
      <c r="O151" s="159"/>
      <c r="P151" s="45"/>
      <c r="Q151" s="46"/>
      <c r="R151" s="45"/>
      <c r="S151" s="179"/>
      <c r="T151" s="179"/>
      <c r="U151" s="200"/>
      <c r="V151" s="200"/>
      <c r="W151" s="200"/>
      <c r="X151" s="200"/>
      <c r="Y151" s="179"/>
      <c r="Z151" s="186"/>
      <c r="AA151" s="186"/>
    </row>
    <row r="152" spans="1:27" s="38" customFormat="1" x14ac:dyDescent="0.3">
      <c r="A152" s="31"/>
      <c r="B152" s="31"/>
      <c r="C152" s="32"/>
      <c r="D152" s="32"/>
      <c r="E152" s="32"/>
      <c r="F152" s="32"/>
      <c r="G152" s="32"/>
      <c r="H152" s="32"/>
      <c r="I152" s="158"/>
      <c r="J152" s="158"/>
      <c r="K152" s="158"/>
      <c r="L152" s="159"/>
      <c r="M152" s="159"/>
      <c r="N152" s="159"/>
      <c r="O152" s="159"/>
      <c r="P152" s="45"/>
      <c r="Q152" s="46"/>
      <c r="R152" s="45"/>
      <c r="S152" s="179"/>
      <c r="T152" s="179"/>
      <c r="U152" s="200"/>
      <c r="V152" s="200"/>
      <c r="W152" s="200"/>
      <c r="X152" s="200"/>
      <c r="Y152" s="179"/>
      <c r="Z152" s="186"/>
      <c r="AA152" s="186"/>
    </row>
    <row r="153" spans="1:27" s="38" customFormat="1" x14ac:dyDescent="0.3">
      <c r="A153" s="31"/>
      <c r="B153" s="31"/>
      <c r="C153" s="32"/>
      <c r="D153" s="32"/>
      <c r="E153" s="32"/>
      <c r="F153" s="32"/>
      <c r="G153" s="32"/>
      <c r="H153" s="32"/>
      <c r="I153" s="158"/>
      <c r="J153" s="158"/>
      <c r="K153" s="158"/>
      <c r="L153" s="159"/>
      <c r="M153" s="159"/>
      <c r="N153" s="159"/>
      <c r="O153" s="159"/>
      <c r="P153" s="45"/>
      <c r="Q153" s="46"/>
      <c r="R153" s="45"/>
      <c r="S153" s="179"/>
      <c r="T153" s="179"/>
      <c r="U153" s="200"/>
      <c r="V153" s="200"/>
      <c r="W153" s="200"/>
      <c r="X153" s="200"/>
      <c r="Y153" s="179"/>
      <c r="Z153" s="186"/>
      <c r="AA153" s="186"/>
    </row>
    <row r="154" spans="1:27" s="38" customFormat="1" x14ac:dyDescent="0.3">
      <c r="A154" s="31"/>
      <c r="B154" s="31"/>
      <c r="C154" s="32"/>
      <c r="D154" s="32"/>
      <c r="E154" s="32"/>
      <c r="F154" s="32"/>
      <c r="G154" s="32"/>
      <c r="H154" s="32"/>
      <c r="I154" s="158"/>
      <c r="J154" s="158"/>
      <c r="K154" s="158"/>
      <c r="L154" s="159"/>
      <c r="M154" s="159"/>
      <c r="N154" s="159"/>
      <c r="O154" s="159"/>
      <c r="P154" s="45"/>
      <c r="Q154" s="46"/>
      <c r="R154" s="45"/>
      <c r="S154" s="179"/>
      <c r="T154" s="179"/>
      <c r="U154" s="200"/>
      <c r="V154" s="200"/>
      <c r="W154" s="200"/>
      <c r="X154" s="200"/>
      <c r="Y154" s="179"/>
      <c r="Z154" s="186"/>
      <c r="AA154" s="186"/>
    </row>
    <row r="155" spans="1:27" s="38" customFormat="1" x14ac:dyDescent="0.3">
      <c r="A155" s="31"/>
      <c r="B155" s="31"/>
      <c r="C155" s="32"/>
      <c r="D155" s="32"/>
      <c r="E155" s="32"/>
      <c r="F155" s="32"/>
      <c r="G155" s="32"/>
      <c r="H155" s="32"/>
      <c r="I155" s="158"/>
      <c r="J155" s="158"/>
      <c r="K155" s="158"/>
      <c r="L155" s="159"/>
      <c r="M155" s="159"/>
      <c r="N155" s="159"/>
      <c r="O155" s="159"/>
      <c r="P155" s="45"/>
      <c r="Q155" s="46"/>
      <c r="R155" s="45"/>
      <c r="S155" s="179"/>
      <c r="T155" s="179"/>
      <c r="U155" s="200"/>
      <c r="V155" s="200"/>
      <c r="W155" s="200"/>
      <c r="X155" s="200"/>
      <c r="Y155" s="179"/>
      <c r="Z155" s="186"/>
      <c r="AA155" s="186"/>
    </row>
    <row r="156" spans="1:27" s="38" customFormat="1" x14ac:dyDescent="0.3">
      <c r="A156" s="31"/>
      <c r="B156" s="31"/>
      <c r="C156" s="32"/>
      <c r="D156" s="32"/>
      <c r="E156" s="32"/>
      <c r="F156" s="32"/>
      <c r="G156" s="32"/>
      <c r="H156" s="32"/>
      <c r="I156" s="158"/>
      <c r="J156" s="158"/>
      <c r="K156" s="158"/>
      <c r="L156" s="159"/>
      <c r="M156" s="159"/>
      <c r="N156" s="159"/>
      <c r="O156" s="159"/>
      <c r="P156" s="45"/>
      <c r="Q156" s="46"/>
      <c r="R156" s="45"/>
      <c r="S156" s="179"/>
      <c r="T156" s="179"/>
      <c r="U156" s="200"/>
      <c r="V156" s="200"/>
      <c r="W156" s="200"/>
      <c r="X156" s="200"/>
      <c r="Y156" s="179"/>
      <c r="Z156" s="186"/>
      <c r="AA156" s="186"/>
    </row>
    <row r="157" spans="1:27" s="38" customFormat="1" x14ac:dyDescent="0.3">
      <c r="A157" s="31"/>
      <c r="B157" s="31"/>
      <c r="C157" s="32"/>
      <c r="D157" s="32"/>
      <c r="E157" s="32"/>
      <c r="F157" s="32"/>
      <c r="G157" s="32"/>
      <c r="H157" s="32"/>
      <c r="I157" s="158"/>
      <c r="J157" s="158"/>
      <c r="K157" s="158"/>
      <c r="L157" s="159"/>
      <c r="M157" s="159"/>
      <c r="N157" s="159"/>
      <c r="O157" s="159"/>
      <c r="P157" s="45"/>
      <c r="Q157" s="46"/>
      <c r="R157" s="45"/>
      <c r="S157" s="179"/>
      <c r="T157" s="179"/>
      <c r="U157" s="200"/>
      <c r="V157" s="200"/>
      <c r="W157" s="200"/>
      <c r="X157" s="200"/>
      <c r="Y157" s="179"/>
      <c r="Z157" s="186"/>
      <c r="AA157" s="186"/>
    </row>
    <row r="158" spans="1:27" s="38" customFormat="1" x14ac:dyDescent="0.3">
      <c r="A158" s="31"/>
      <c r="B158" s="31"/>
      <c r="C158" s="32"/>
      <c r="D158" s="32"/>
      <c r="E158" s="32"/>
      <c r="F158" s="32"/>
      <c r="G158" s="32"/>
      <c r="H158" s="32"/>
      <c r="I158" s="158"/>
      <c r="J158" s="158"/>
      <c r="K158" s="158"/>
      <c r="L158" s="159"/>
      <c r="M158" s="159"/>
      <c r="N158" s="159"/>
      <c r="O158" s="159"/>
      <c r="P158" s="45"/>
      <c r="Q158" s="46"/>
      <c r="R158" s="45"/>
      <c r="S158" s="179"/>
      <c r="T158" s="179"/>
      <c r="U158" s="200"/>
      <c r="V158" s="200"/>
      <c r="W158" s="200"/>
      <c r="X158" s="200"/>
      <c r="Y158" s="179"/>
      <c r="Z158" s="186"/>
      <c r="AA158" s="186"/>
    </row>
    <row r="159" spans="1:27" s="38" customFormat="1" x14ac:dyDescent="0.3">
      <c r="A159" s="31"/>
      <c r="B159" s="31"/>
      <c r="C159" s="32"/>
      <c r="D159" s="32"/>
      <c r="E159" s="32"/>
      <c r="F159" s="32"/>
      <c r="G159" s="32"/>
      <c r="H159" s="32"/>
      <c r="I159" s="158"/>
      <c r="J159" s="158"/>
      <c r="K159" s="158"/>
      <c r="L159" s="159"/>
      <c r="M159" s="159"/>
      <c r="N159" s="159"/>
      <c r="O159" s="159"/>
      <c r="P159" s="45"/>
      <c r="Q159" s="46"/>
      <c r="R159" s="45"/>
      <c r="S159" s="179"/>
      <c r="T159" s="179"/>
      <c r="U159" s="200"/>
      <c r="V159" s="200"/>
      <c r="W159" s="200"/>
      <c r="X159" s="200"/>
      <c r="Y159" s="179"/>
      <c r="Z159" s="186"/>
      <c r="AA159" s="186"/>
    </row>
    <row r="160" spans="1:27" s="38" customFormat="1" x14ac:dyDescent="0.3">
      <c r="A160" s="31"/>
      <c r="B160" s="31"/>
      <c r="C160" s="32"/>
      <c r="D160" s="32"/>
      <c r="E160" s="32"/>
      <c r="F160" s="32"/>
      <c r="G160" s="32"/>
      <c r="H160" s="32"/>
      <c r="I160" s="158"/>
      <c r="J160" s="158"/>
      <c r="K160" s="158"/>
      <c r="L160" s="159"/>
      <c r="M160" s="159"/>
      <c r="N160" s="159"/>
      <c r="O160" s="159"/>
      <c r="P160" s="45"/>
      <c r="Q160" s="46"/>
      <c r="R160" s="45"/>
      <c r="S160" s="179"/>
      <c r="T160" s="179"/>
      <c r="U160" s="200"/>
      <c r="V160" s="200"/>
      <c r="W160" s="200"/>
      <c r="X160" s="200"/>
      <c r="Y160" s="179"/>
      <c r="Z160" s="186"/>
      <c r="AA160" s="186"/>
    </row>
  </sheetData>
  <sheetProtection formatCells="0" formatRows="0" insertHyperlinks="0" autoFilter="0"/>
  <mergeCells count="1">
    <mergeCell ref="C1:X1"/>
  </mergeCells>
  <conditionalFormatting sqref="C3:C29">
    <cfRule type="expression" dxfId="138" priority="181">
      <formula>$D$3="1"</formula>
    </cfRule>
  </conditionalFormatting>
  <conditionalFormatting sqref="D3:D29">
    <cfRule type="expression" dxfId="137" priority="182">
      <formula>$C$3="01"</formula>
    </cfRule>
  </conditionalFormatting>
  <conditionalFormatting sqref="E3:E29">
    <cfRule type="cellIs" dxfId="136" priority="184" operator="equal">
      <formula>""</formula>
    </cfRule>
    <cfRule type="cellIs" dxfId="135" priority="185" operator="between">
      <formula>3</formula>
      <formula>3.99999</formula>
    </cfRule>
    <cfRule type="cellIs" dxfId="134" priority="186" operator="between">
      <formula>4</formula>
      <formula>5</formula>
    </cfRule>
    <cfRule type="cellIs" dxfId="133" priority="187" operator="between">
      <formula>2</formula>
      <formula>2.99999</formula>
    </cfRule>
    <cfRule type="cellIs" dxfId="132" priority="188" operator="between">
      <formula>0</formula>
      <formula>2</formula>
    </cfRule>
  </conditionalFormatting>
  <conditionalFormatting sqref="I3:M4 I6:M29 I5:J5 L5:M5">
    <cfRule type="expression" dxfId="131" priority="183">
      <formula>$C$3="01"</formula>
    </cfRule>
  </conditionalFormatting>
  <conditionalFormatting sqref="A2:E2 I2:M2 A5:J5 A3:Z4 A6:Z30 L5:Z5">
    <cfRule type="expression" dxfId="130" priority="24">
      <formula>$A2="header"</formula>
    </cfRule>
    <cfRule type="expression" dxfId="129" priority="180">
      <formula>$A2="blank"</formula>
    </cfRule>
  </conditionalFormatting>
  <conditionalFormatting sqref="A2:E2 I2 A3:I29">
    <cfRule type="expression" dxfId="128" priority="179">
      <formula>$A2="header"</formula>
    </cfRule>
  </conditionalFormatting>
  <conditionalFormatting sqref="N2:T2 AA2:AB2">
    <cfRule type="expression" dxfId="127" priority="22">
      <formula>$A2="header"</formula>
    </cfRule>
    <cfRule type="expression" dxfId="126" priority="23">
      <formula>$A2="blank"</formula>
    </cfRule>
  </conditionalFormatting>
  <conditionalFormatting sqref="F2:H2">
    <cfRule type="expression" dxfId="125" priority="21">
      <formula>$A2="header"</formula>
    </cfRule>
  </conditionalFormatting>
  <conditionalFormatting sqref="F2:H2">
    <cfRule type="expression" dxfId="124" priority="19">
      <formula>$A2="header"</formula>
    </cfRule>
    <cfRule type="expression" dxfId="123" priority="20">
      <formula>$A2="blank"</formula>
    </cfRule>
  </conditionalFormatting>
  <conditionalFormatting sqref="U2:Z2">
    <cfRule type="expression" dxfId="122" priority="17">
      <formula>$A2="header"</formula>
    </cfRule>
    <cfRule type="expression" dxfId="121" priority="18">
      <formula>$A2="blank"</formula>
    </cfRule>
  </conditionalFormatting>
  <conditionalFormatting sqref="Y2:Z2">
    <cfRule type="expression" dxfId="120" priority="15">
      <formula>$A2="header"</formula>
    </cfRule>
    <cfRule type="expression" dxfId="119" priority="16">
      <formula>$A2="blank"</formula>
    </cfRule>
  </conditionalFormatting>
  <conditionalFormatting sqref="C30">
    <cfRule type="expression" dxfId="118" priority="7">
      <formula>$D$3="1"</formula>
    </cfRule>
  </conditionalFormatting>
  <conditionalFormatting sqref="D30">
    <cfRule type="expression" dxfId="117" priority="8">
      <formula>$C$3="01"</formula>
    </cfRule>
  </conditionalFormatting>
  <conditionalFormatting sqref="E30">
    <cfRule type="cellIs" dxfId="116" priority="10" operator="equal">
      <formula>""</formula>
    </cfRule>
    <cfRule type="cellIs" dxfId="115" priority="11" operator="between">
      <formula>3</formula>
      <formula>3.99999</formula>
    </cfRule>
    <cfRule type="cellIs" dxfId="114" priority="12" operator="between">
      <formula>4</formula>
      <formula>5</formula>
    </cfRule>
    <cfRule type="cellIs" dxfId="113" priority="13" operator="between">
      <formula>2</formula>
      <formula>2.99999</formula>
    </cfRule>
    <cfRule type="cellIs" dxfId="112" priority="14" operator="between">
      <formula>0</formula>
      <formula>2</formula>
    </cfRule>
  </conditionalFormatting>
  <conditionalFormatting sqref="I30:M30">
    <cfRule type="expression" dxfId="111" priority="9">
      <formula>$C$3="01"</formula>
    </cfRule>
  </conditionalFormatting>
  <conditionalFormatting sqref="A30:I30">
    <cfRule type="expression" dxfId="110" priority="5">
      <formula>$A30="header"</formula>
    </cfRule>
  </conditionalFormatting>
  <conditionalFormatting sqref="K5">
    <cfRule type="expression" dxfId="109" priority="3">
      <formula>$C$3="01"</formula>
    </cfRule>
  </conditionalFormatting>
  <conditionalFormatting sqref="K5">
    <cfRule type="expression" dxfId="108" priority="1">
      <formula>$A5="header"</formula>
    </cfRule>
    <cfRule type="expression" dxfId="107" priority="2">
      <formula>$A5="blank"</formula>
    </cfRule>
  </conditionalFormatting>
  <dataValidations count="1">
    <dataValidation type="list" allowBlank="1" showDropDown="1" showInputMessage="1" showErrorMessage="1" sqref="E3:E30" xr:uid="{00000000-0002-0000-0500-000000000000}">
      <formula1>"na,n.a.,n.a,NA,N.A.,N.A,0,1,2,3,4,5"</formula1>
    </dataValidation>
  </dataValidations>
  <pageMargins left="0.7" right="0.7" top="0.78740157499999996" bottom="0.78740157499999996" header="0.3" footer="0.3"/>
  <pageSetup paperSize="9" orientation="portrait" r:id="rId1"/>
  <headerFooter>
    <oddHeader>&amp;L&amp;"Arial"&amp;8&amp;K000000INTERNAL&amp;1#</oddHead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outlinePr summaryRight="0"/>
  </sheetPr>
  <dimension ref="A1:Z160"/>
  <sheetViews>
    <sheetView topLeftCell="C1" zoomScale="115" zoomScaleNormal="115" workbookViewId="0">
      <selection activeCell="C1" sqref="C1"/>
    </sheetView>
  </sheetViews>
  <sheetFormatPr baseColWidth="10" defaultColWidth="11.33203125" defaultRowHeight="13.8" outlineLevelCol="1" x14ac:dyDescent="0.3"/>
  <cols>
    <col min="1" max="1" width="2.109375" style="148" hidden="1" customWidth="1"/>
    <col min="2" max="2" width="4.5546875" style="148" hidden="1" customWidth="1"/>
    <col min="3" max="3" width="7.33203125" style="162" customWidth="1"/>
    <col min="4" max="4" width="6.5546875" style="162" customWidth="1"/>
    <col min="5" max="5" width="10.5546875" style="162" customWidth="1" collapsed="1"/>
    <col min="6" max="8" width="35.33203125" style="162" hidden="1" customWidth="1" outlineLevel="1"/>
    <col min="9" max="9" width="44.6640625" style="148" customWidth="1"/>
    <col min="10" max="10" width="107.88671875" style="148" customWidth="1" outlineLevel="1"/>
    <col min="11" max="11" width="17" style="148" customWidth="1" outlineLevel="1"/>
    <col min="12" max="12" width="23.33203125" style="148" customWidth="1" outlineLevel="1"/>
    <col min="13" max="13" width="28.5546875" style="148" customWidth="1" outlineLevel="1"/>
    <col min="14" max="14" width="54" style="148" customWidth="1"/>
    <col min="15" max="15" width="28.5546875" style="148" customWidth="1" outlineLevel="1"/>
    <col min="16" max="16" width="15.5546875" style="151" customWidth="1" outlineLevel="1"/>
    <col min="17" max="17" width="22.5546875" style="152" customWidth="1" outlineLevel="1"/>
    <col min="18" max="18" width="14.6640625" style="152" customWidth="1" outlineLevel="1"/>
    <col min="19" max="19" width="70.6640625" style="152" customWidth="1"/>
    <col min="20" max="22" width="70.6640625" style="148" customWidth="1" outlineLevel="1"/>
    <col min="23" max="24" width="27.33203125" style="148" customWidth="1" outlineLevel="1"/>
    <col min="25" max="26" width="11.33203125" style="148" customWidth="1" outlineLevel="1"/>
    <col min="27" max="16384" width="11.33203125" style="148"/>
  </cols>
  <sheetData>
    <row r="1" spans="1:26" ht="74.25" customHeight="1" x14ac:dyDescent="0.3">
      <c r="A1" s="148" t="b">
        <f>AND($B3="x",$D$3="25",NOT(ISBLANK($D3)))</f>
        <v>0</v>
      </c>
      <c r="B1" s="148" t="str">
        <f>A3</f>
        <v>header</v>
      </c>
      <c r="C1" s="149"/>
      <c r="D1" s="462" t="s">
        <v>1043</v>
      </c>
      <c r="E1" s="461"/>
      <c r="F1" s="461"/>
      <c r="G1" s="461"/>
      <c r="H1" s="461"/>
      <c r="I1" s="461"/>
      <c r="J1" s="461"/>
      <c r="K1" s="461"/>
      <c r="L1" s="461"/>
      <c r="M1" s="461"/>
      <c r="N1" s="461"/>
      <c r="O1" s="461"/>
      <c r="P1" s="461"/>
      <c r="Q1" s="461"/>
      <c r="R1" s="461"/>
      <c r="S1" s="461"/>
      <c r="T1" s="461"/>
      <c r="U1" s="461"/>
    </row>
    <row r="2" spans="1:26" s="168" customFormat="1" ht="27.75" customHeight="1" x14ac:dyDescent="0.3">
      <c r="A2" s="16" t="s">
        <v>276</v>
      </c>
      <c r="B2" s="16" t="s">
        <v>277</v>
      </c>
      <c r="C2" s="39" t="s">
        <v>278</v>
      </c>
      <c r="D2" s="40" t="s">
        <v>279</v>
      </c>
      <c r="E2" s="40" t="s">
        <v>489</v>
      </c>
      <c r="F2" s="40" t="s">
        <v>281</v>
      </c>
      <c r="G2" s="40" t="s">
        <v>282</v>
      </c>
      <c r="H2" s="40" t="s">
        <v>283</v>
      </c>
      <c r="I2" s="19" t="s">
        <v>284</v>
      </c>
      <c r="J2" s="19" t="s">
        <v>490</v>
      </c>
      <c r="K2" s="19" t="s">
        <v>491</v>
      </c>
      <c r="L2" s="19" t="s">
        <v>492</v>
      </c>
      <c r="M2" s="19" t="s">
        <v>493</v>
      </c>
      <c r="N2" s="181" t="s">
        <v>292</v>
      </c>
      <c r="O2" s="181" t="s">
        <v>293</v>
      </c>
      <c r="P2" s="182" t="s">
        <v>294</v>
      </c>
      <c r="Q2" s="183" t="s">
        <v>295</v>
      </c>
      <c r="R2" s="183" t="s">
        <v>296</v>
      </c>
      <c r="S2" s="21" t="s">
        <v>297</v>
      </c>
      <c r="T2" s="209" t="s">
        <v>298</v>
      </c>
      <c r="U2" s="209" t="s">
        <v>299</v>
      </c>
      <c r="V2" s="212" t="s">
        <v>300</v>
      </c>
      <c r="W2" s="212" t="s">
        <v>301</v>
      </c>
      <c r="X2" s="212" t="s">
        <v>302</v>
      </c>
      <c r="Y2" s="184"/>
      <c r="Z2" s="184"/>
    </row>
    <row r="3" spans="1:26" s="38" customFormat="1" ht="20.25" customHeight="1" x14ac:dyDescent="0.3">
      <c r="A3" s="32" t="str">
        <f>IF(AND($B3&lt;&gt;"",$D$3="9",NOT(ISBLANK($D3))),"header",IF(AND($B3&lt;&gt;"",$D$3&lt;&gt;"9",NOT(ISBLANK($D3))),"blank",IF(AND($B3&lt;&gt;"",$C$3="24",NOT(ISBLANK($C3))),"header",IF(AND($B3&lt;&gt;"",$C$3&lt;&gt;"24",NOT(ISBLANK($C3))),"blank",IF(AND($B3&lt;&gt;"",$C$3&lt;&gt;"24",NOT(ISBLANK($C3))),"blank",IF(AND($D$3="9",ISBLANK($D3),ISBLANK($B3)),"blank","control"))))))</f>
        <v>header</v>
      </c>
      <c r="B3" s="32">
        <v>1</v>
      </c>
      <c r="C3" s="32" t="s">
        <v>494</v>
      </c>
      <c r="D3" s="32" t="s">
        <v>1170</v>
      </c>
      <c r="E3" s="32"/>
      <c r="F3" s="25"/>
      <c r="G3" s="25"/>
      <c r="H3" s="25"/>
      <c r="I3" s="164" t="s">
        <v>495</v>
      </c>
      <c r="J3" s="25"/>
      <c r="K3" s="25"/>
      <c r="L3" s="25"/>
      <c r="M3" s="25"/>
      <c r="N3" s="25"/>
      <c r="O3" s="25"/>
      <c r="P3" s="25"/>
      <c r="Q3" s="25"/>
      <c r="R3" s="25"/>
      <c r="S3" s="25"/>
      <c r="T3" s="25"/>
      <c r="U3" s="25"/>
      <c r="V3" s="211"/>
      <c r="W3" s="211"/>
      <c r="X3" s="211"/>
    </row>
    <row r="4" spans="1:26" s="38" customFormat="1" ht="135" customHeight="1" x14ac:dyDescent="0.3">
      <c r="A4" s="32" t="str">
        <f>IF(AND($B4&lt;&gt;"",$D$3="24",NOT(ISBLANK($D4))),"header",IF(AND($B4&lt;&gt;"",$D$3&lt;&gt;"24",NOT(ISBLANK($D4))),"blank",IF(AND($B4&lt;&gt;"",$C$3="24",NOT(ISBLANK($C4))),"header",IF(AND($B4&lt;&gt;"",$C$3&lt;&gt;"24",NOT(ISBLANK($C4))),"blank",IF(AND($B4&lt;&gt;"",$C$3&lt;&gt;"24",NOT(ISBLANK($C4))),"blank",IF(AND($D$3="24",ISBLANK($D4),ISBLANK($B4)),"blank","control"))))))</f>
        <v>control</v>
      </c>
      <c r="B4" s="31"/>
      <c r="C4" s="32" t="s">
        <v>496</v>
      </c>
      <c r="D4" s="32" t="s">
        <v>1153</v>
      </c>
      <c r="E4" s="32"/>
      <c r="F4" s="25"/>
      <c r="G4" s="25"/>
      <c r="H4" s="25"/>
      <c r="I4" s="124" t="s">
        <v>497</v>
      </c>
      <c r="J4" s="25" t="s">
        <v>498</v>
      </c>
      <c r="K4" s="25"/>
      <c r="L4" s="25"/>
      <c r="M4" s="25"/>
      <c r="N4" s="25"/>
      <c r="O4" s="25"/>
      <c r="P4" s="27"/>
      <c r="Q4" s="26"/>
      <c r="R4" s="26"/>
      <c r="S4" s="26"/>
      <c r="T4" s="185"/>
      <c r="U4" s="185"/>
      <c r="V4" s="211"/>
      <c r="W4" s="211"/>
      <c r="X4" s="211"/>
    </row>
    <row r="5" spans="1:26" s="38" customFormat="1" ht="345" x14ac:dyDescent="0.3">
      <c r="A5" s="32" t="str">
        <f>IF(AND($B5&lt;&gt;"",$D$3="24",NOT(ISBLANK($D5))),"header",IF(AND($B5&lt;&gt;"",$D$3&lt;&gt;"24",NOT(ISBLANK($D5))),"blank",IF(AND($B5&lt;&gt;"",$C$3="24",NOT(ISBLANK($C5))),"header",IF(AND($B5&lt;&gt;"",$C$3&lt;&gt;"24",NOT(ISBLANK($C5))),"blank",IF(AND($B5&lt;&gt;"",$C$3&lt;&gt;"24",NOT(ISBLANK($C5))),"blank",IF(AND($D$3="24",ISBLANK($D5),ISBLANK($B5)),"blank","control"))))))</f>
        <v>control</v>
      </c>
      <c r="B5" s="31"/>
      <c r="C5" s="32" t="s">
        <v>499</v>
      </c>
      <c r="D5" s="32" t="s">
        <v>1154</v>
      </c>
      <c r="E5" s="32"/>
      <c r="F5" s="25"/>
      <c r="G5" s="25"/>
      <c r="H5" s="25"/>
      <c r="I5" s="124" t="s">
        <v>500</v>
      </c>
      <c r="J5" s="25" t="s">
        <v>1131</v>
      </c>
      <c r="K5" s="25"/>
      <c r="L5" s="25"/>
      <c r="M5" s="25"/>
      <c r="N5" s="25"/>
      <c r="O5" s="25"/>
      <c r="P5" s="27"/>
      <c r="Q5" s="26"/>
      <c r="R5" s="26"/>
      <c r="S5" s="26"/>
      <c r="T5" s="185"/>
      <c r="U5" s="185"/>
      <c r="V5" s="211"/>
      <c r="W5" s="211"/>
      <c r="X5" s="211"/>
    </row>
    <row r="6" spans="1:26" s="38" customFormat="1" ht="96.6" x14ac:dyDescent="0.3">
      <c r="A6" s="32" t="str">
        <f>IF(AND($B6&lt;&gt;"",$D$3="24",NOT(ISBLANK($D6))),"header",IF(AND($B6&lt;&gt;"",$D$3&lt;&gt;"24",NOT(ISBLANK($D6))),"blank",IF(AND($B6&lt;&gt;"",$C$3="24",NOT(ISBLANK($C6))),"header",IF(AND($B6&lt;&gt;"",$C$3&lt;&gt;"24",NOT(ISBLANK($C6))),"blank",IF(AND($B6&lt;&gt;"",$C$3&lt;&gt;"24",NOT(ISBLANK($C6))),"blank",IF(AND($D$3="24",ISBLANK($D6),ISBLANK($B6)),"blank","control"))))))</f>
        <v>control</v>
      </c>
      <c r="B6" s="31"/>
      <c r="C6" s="32" t="s">
        <v>501</v>
      </c>
      <c r="D6" s="32" t="s">
        <v>1155</v>
      </c>
      <c r="E6" s="32"/>
      <c r="F6" s="25"/>
      <c r="G6" s="25"/>
      <c r="H6" s="25"/>
      <c r="I6" s="124" t="s">
        <v>502</v>
      </c>
      <c r="J6" s="25" t="s">
        <v>1132</v>
      </c>
      <c r="K6" s="25"/>
      <c r="L6" s="25"/>
      <c r="M6" s="25"/>
      <c r="N6" s="25"/>
      <c r="O6" s="25"/>
      <c r="P6" s="27"/>
      <c r="Q6" s="26"/>
      <c r="R6" s="26"/>
      <c r="S6" s="26"/>
      <c r="T6" s="185"/>
      <c r="U6" s="185"/>
      <c r="V6" s="211"/>
      <c r="W6" s="211"/>
      <c r="X6" s="211"/>
    </row>
    <row r="7" spans="1:26" s="38" customFormat="1" ht="96.6" x14ac:dyDescent="0.3">
      <c r="A7" s="32" t="str">
        <f>IF(AND($B7&lt;&gt;"",$D$3="24",NOT(ISBLANK($D7))),"header",IF(AND($B7&lt;&gt;"",$D$3&lt;&gt;"24",NOT(ISBLANK($D7))),"blank",IF(AND($B7&lt;&gt;"",$C$3="24",NOT(ISBLANK($C7))),"header",IF(AND($B7&lt;&gt;"",$C$3&lt;&gt;"24",NOT(ISBLANK($C7))),"blank",IF(AND($B7&lt;&gt;"",$C$3&lt;&gt;"24",NOT(ISBLANK($C7))),"blank",IF(AND($D$3="24",ISBLANK($D7),ISBLANK($B7)),"blank","control"))))))</f>
        <v>control</v>
      </c>
      <c r="B7" s="31"/>
      <c r="C7" s="32" t="s">
        <v>503</v>
      </c>
      <c r="D7" s="32" t="s">
        <v>1156</v>
      </c>
      <c r="E7" s="32"/>
      <c r="F7" s="25"/>
      <c r="G7" s="25"/>
      <c r="H7" s="25"/>
      <c r="I7" s="124" t="s">
        <v>504</v>
      </c>
      <c r="J7" s="25" t="s">
        <v>1133</v>
      </c>
      <c r="K7" s="25"/>
      <c r="L7" s="25"/>
      <c r="M7" s="25"/>
      <c r="N7" s="25"/>
      <c r="O7" s="25"/>
      <c r="P7" s="27"/>
      <c r="Q7" s="26"/>
      <c r="R7" s="26"/>
      <c r="S7" s="26"/>
      <c r="T7" s="185"/>
      <c r="U7" s="185"/>
      <c r="V7" s="211"/>
      <c r="W7" s="211"/>
      <c r="X7" s="211"/>
    </row>
    <row r="8" spans="1:26" s="38" customFormat="1" x14ac:dyDescent="0.3">
      <c r="A8" s="31"/>
      <c r="B8" s="31"/>
      <c r="C8" s="32"/>
      <c r="D8" s="32"/>
      <c r="E8" s="32"/>
      <c r="F8" s="32"/>
      <c r="G8" s="32"/>
      <c r="H8" s="32"/>
      <c r="I8" s="158"/>
      <c r="J8" s="158"/>
      <c r="K8" s="158"/>
      <c r="L8" s="159"/>
      <c r="M8" s="159"/>
      <c r="N8" s="159"/>
      <c r="O8" s="159"/>
      <c r="P8" s="46"/>
      <c r="Q8" s="45"/>
      <c r="R8" s="45"/>
      <c r="S8" s="45"/>
      <c r="T8" s="186"/>
      <c r="U8" s="186"/>
    </row>
    <row r="9" spans="1:26" s="38" customFormat="1" x14ac:dyDescent="0.3">
      <c r="A9" s="31"/>
      <c r="B9" s="31"/>
      <c r="C9" s="32"/>
      <c r="D9" s="32"/>
      <c r="E9" s="32"/>
      <c r="F9" s="32"/>
      <c r="G9" s="32"/>
      <c r="H9" s="32"/>
      <c r="I9" s="158"/>
      <c r="J9" s="158"/>
      <c r="K9" s="158"/>
      <c r="L9" s="159"/>
      <c r="M9" s="159"/>
      <c r="N9" s="159"/>
      <c r="O9" s="159"/>
      <c r="P9" s="46"/>
      <c r="Q9" s="45"/>
      <c r="R9" s="45"/>
      <c r="S9" s="45"/>
      <c r="T9" s="186"/>
      <c r="U9" s="186"/>
    </row>
    <row r="10" spans="1:26" s="38" customFormat="1" x14ac:dyDescent="0.3">
      <c r="A10" s="31"/>
      <c r="B10" s="31"/>
      <c r="C10" s="32"/>
      <c r="D10" s="32"/>
      <c r="E10" s="32"/>
      <c r="F10" s="32"/>
      <c r="G10" s="32"/>
      <c r="H10" s="32"/>
      <c r="I10" s="158"/>
      <c r="J10" s="158"/>
      <c r="K10" s="158"/>
      <c r="L10" s="159"/>
      <c r="M10" s="159"/>
      <c r="N10" s="159"/>
      <c r="O10" s="159"/>
      <c r="P10" s="46"/>
      <c r="Q10" s="45"/>
      <c r="R10" s="45"/>
      <c r="S10" s="45"/>
      <c r="T10" s="186"/>
      <c r="U10" s="186"/>
    </row>
    <row r="11" spans="1:26" s="38" customFormat="1" x14ac:dyDescent="0.3">
      <c r="A11" s="31"/>
      <c r="B11" s="31"/>
      <c r="C11" s="32"/>
      <c r="D11" s="32"/>
      <c r="E11" s="32"/>
      <c r="F11" s="32"/>
      <c r="G11" s="32"/>
      <c r="H11" s="32"/>
      <c r="I11" s="158"/>
      <c r="J11" s="158"/>
      <c r="K11" s="158"/>
      <c r="L11" s="159"/>
      <c r="M11" s="159"/>
      <c r="N11" s="159"/>
      <c r="O11" s="159"/>
      <c r="P11" s="46"/>
      <c r="Q11" s="45"/>
      <c r="R11" s="45"/>
      <c r="S11" s="45"/>
      <c r="T11" s="186"/>
      <c r="U11" s="186"/>
    </row>
    <row r="12" spans="1:26" s="38" customFormat="1" x14ac:dyDescent="0.3">
      <c r="A12" s="31"/>
      <c r="B12" s="31"/>
      <c r="C12" s="32"/>
      <c r="D12" s="32"/>
      <c r="E12" s="32"/>
      <c r="F12" s="32"/>
      <c r="G12" s="32"/>
      <c r="H12" s="32"/>
      <c r="I12" s="158"/>
      <c r="J12" s="158"/>
      <c r="K12" s="158"/>
      <c r="L12" s="159"/>
      <c r="M12" s="159"/>
      <c r="N12" s="159"/>
      <c r="O12" s="159"/>
      <c r="P12" s="46"/>
      <c r="Q12" s="45"/>
      <c r="R12" s="45"/>
      <c r="S12" s="45"/>
      <c r="T12" s="186"/>
      <c r="U12" s="186"/>
    </row>
    <row r="13" spans="1:26" s="38" customFormat="1" x14ac:dyDescent="0.3">
      <c r="A13" s="31"/>
      <c r="B13" s="31"/>
      <c r="C13" s="32"/>
      <c r="D13" s="32"/>
      <c r="E13" s="32"/>
      <c r="F13" s="32"/>
      <c r="G13" s="32"/>
      <c r="H13" s="32"/>
      <c r="I13" s="158"/>
      <c r="J13" s="158"/>
      <c r="K13" s="158"/>
      <c r="L13" s="159"/>
      <c r="M13" s="159"/>
      <c r="N13" s="159"/>
      <c r="O13" s="159"/>
      <c r="P13" s="46"/>
      <c r="Q13" s="45"/>
      <c r="R13" s="45"/>
      <c r="S13" s="45"/>
      <c r="T13" s="186"/>
      <c r="U13" s="186"/>
    </row>
    <row r="14" spans="1:26" s="38" customFormat="1" x14ac:dyDescent="0.3">
      <c r="A14" s="31"/>
      <c r="B14" s="31"/>
      <c r="C14" s="32"/>
      <c r="D14" s="32"/>
      <c r="E14" s="32"/>
      <c r="F14" s="32"/>
      <c r="G14" s="32"/>
      <c r="H14" s="32"/>
      <c r="I14" s="158"/>
      <c r="J14" s="158"/>
      <c r="K14" s="158"/>
      <c r="L14" s="159"/>
      <c r="M14" s="159"/>
      <c r="N14" s="159"/>
      <c r="O14" s="159"/>
      <c r="P14" s="46"/>
      <c r="Q14" s="45"/>
      <c r="R14" s="45"/>
      <c r="S14" s="45"/>
      <c r="T14" s="186"/>
      <c r="U14" s="186"/>
    </row>
    <row r="15" spans="1:26" s="38" customFormat="1" x14ac:dyDescent="0.3">
      <c r="A15" s="31"/>
      <c r="B15" s="31"/>
      <c r="C15" s="32"/>
      <c r="D15" s="32"/>
      <c r="E15" s="32"/>
      <c r="F15" s="32"/>
      <c r="G15" s="32"/>
      <c r="H15" s="32"/>
      <c r="I15" s="158"/>
      <c r="J15" s="158"/>
      <c r="K15" s="158"/>
      <c r="L15" s="159"/>
      <c r="M15" s="159"/>
      <c r="N15" s="159"/>
      <c r="O15" s="159"/>
      <c r="P15" s="46"/>
      <c r="Q15" s="45"/>
      <c r="R15" s="45"/>
      <c r="S15" s="45"/>
      <c r="T15" s="186"/>
      <c r="U15" s="186"/>
    </row>
    <row r="16" spans="1:26" s="38" customFormat="1" x14ac:dyDescent="0.3">
      <c r="A16" s="31"/>
      <c r="B16" s="31"/>
      <c r="C16" s="32"/>
      <c r="D16" s="32"/>
      <c r="E16" s="32"/>
      <c r="F16" s="32"/>
      <c r="G16" s="32"/>
      <c r="H16" s="32"/>
      <c r="I16" s="158"/>
      <c r="J16" s="158"/>
      <c r="K16" s="158"/>
      <c r="L16" s="159"/>
      <c r="M16" s="159"/>
      <c r="N16" s="159"/>
      <c r="O16" s="159"/>
      <c r="P16" s="46"/>
      <c r="Q16" s="45"/>
      <c r="R16" s="45"/>
      <c r="S16" s="45"/>
      <c r="T16" s="186"/>
      <c r="U16" s="186"/>
    </row>
    <row r="17" spans="1:21" s="38" customFormat="1" x14ac:dyDescent="0.3">
      <c r="A17" s="31"/>
      <c r="B17" s="31"/>
      <c r="C17" s="32"/>
      <c r="D17" s="32"/>
      <c r="E17" s="32"/>
      <c r="F17" s="32"/>
      <c r="G17" s="32"/>
      <c r="H17" s="32"/>
      <c r="I17" s="158"/>
      <c r="J17" s="158"/>
      <c r="K17" s="158"/>
      <c r="L17" s="159"/>
      <c r="M17" s="159"/>
      <c r="N17" s="159"/>
      <c r="O17" s="159"/>
      <c r="P17" s="46"/>
      <c r="Q17" s="45"/>
      <c r="R17" s="45"/>
      <c r="S17" s="45"/>
      <c r="T17" s="186"/>
      <c r="U17" s="186"/>
    </row>
    <row r="18" spans="1:21" s="38" customFormat="1" x14ac:dyDescent="0.3">
      <c r="A18" s="31"/>
      <c r="B18" s="31"/>
      <c r="C18" s="32"/>
      <c r="D18" s="32"/>
      <c r="E18" s="32"/>
      <c r="F18" s="32"/>
      <c r="G18" s="32"/>
      <c r="H18" s="32"/>
      <c r="I18" s="158"/>
      <c r="J18" s="158"/>
      <c r="K18" s="158"/>
      <c r="L18" s="159"/>
      <c r="M18" s="159"/>
      <c r="N18" s="159"/>
      <c r="O18" s="159"/>
      <c r="P18" s="46"/>
      <c r="Q18" s="45"/>
      <c r="R18" s="45"/>
      <c r="S18" s="45"/>
      <c r="T18" s="186"/>
      <c r="U18" s="186"/>
    </row>
    <row r="19" spans="1:21" s="38" customFormat="1" x14ac:dyDescent="0.3">
      <c r="A19" s="31"/>
      <c r="B19" s="31"/>
      <c r="C19" s="32"/>
      <c r="D19" s="32"/>
      <c r="E19" s="32"/>
      <c r="F19" s="32"/>
      <c r="G19" s="32"/>
      <c r="H19" s="32"/>
      <c r="I19" s="158"/>
      <c r="J19" s="158"/>
      <c r="K19" s="158"/>
      <c r="L19" s="159"/>
      <c r="M19" s="159"/>
      <c r="N19" s="159"/>
      <c r="O19" s="159"/>
      <c r="P19" s="46"/>
      <c r="Q19" s="45"/>
      <c r="R19" s="45"/>
      <c r="S19" s="45"/>
      <c r="T19" s="186"/>
      <c r="U19" s="186"/>
    </row>
    <row r="20" spans="1:21" s="38" customFormat="1" x14ac:dyDescent="0.3">
      <c r="A20" s="31"/>
      <c r="B20" s="31"/>
      <c r="C20" s="32"/>
      <c r="D20" s="32"/>
      <c r="E20" s="32"/>
      <c r="F20" s="32"/>
      <c r="G20" s="32"/>
      <c r="H20" s="32"/>
      <c r="I20" s="158"/>
      <c r="J20" s="158"/>
      <c r="K20" s="158"/>
      <c r="L20" s="159"/>
      <c r="M20" s="159"/>
      <c r="N20" s="159"/>
      <c r="O20" s="159"/>
      <c r="P20" s="46"/>
      <c r="Q20" s="45"/>
      <c r="R20" s="45"/>
      <c r="S20" s="45"/>
      <c r="T20" s="186"/>
      <c r="U20" s="186"/>
    </row>
    <row r="21" spans="1:21" s="38" customFormat="1" x14ac:dyDescent="0.3">
      <c r="A21" s="31"/>
      <c r="B21" s="31"/>
      <c r="C21" s="32"/>
      <c r="D21" s="32"/>
      <c r="E21" s="32"/>
      <c r="F21" s="32"/>
      <c r="G21" s="32"/>
      <c r="H21" s="32"/>
      <c r="I21" s="158"/>
      <c r="J21" s="158"/>
      <c r="K21" s="158"/>
      <c r="L21" s="159"/>
      <c r="M21" s="159"/>
      <c r="N21" s="159"/>
      <c r="O21" s="159"/>
      <c r="P21" s="46"/>
      <c r="Q21" s="45"/>
      <c r="R21" s="45"/>
      <c r="S21" s="45"/>
      <c r="T21" s="186"/>
      <c r="U21" s="186"/>
    </row>
    <row r="22" spans="1:21" s="38" customFormat="1" x14ac:dyDescent="0.3">
      <c r="A22" s="31"/>
      <c r="B22" s="31"/>
      <c r="C22" s="32"/>
      <c r="D22" s="32"/>
      <c r="E22" s="32"/>
      <c r="F22" s="32"/>
      <c r="G22" s="32"/>
      <c r="H22" s="32"/>
      <c r="I22" s="158"/>
      <c r="J22" s="158"/>
      <c r="K22" s="158"/>
      <c r="L22" s="159"/>
      <c r="M22" s="159"/>
      <c r="N22" s="159"/>
      <c r="O22" s="159"/>
      <c r="P22" s="46"/>
      <c r="Q22" s="45"/>
      <c r="R22" s="45"/>
      <c r="S22" s="45"/>
      <c r="T22" s="186"/>
      <c r="U22" s="186"/>
    </row>
    <row r="23" spans="1:21" s="38" customFormat="1" x14ac:dyDescent="0.3">
      <c r="A23" s="31"/>
      <c r="B23" s="31"/>
      <c r="C23" s="32"/>
      <c r="D23" s="32"/>
      <c r="E23" s="32"/>
      <c r="F23" s="32"/>
      <c r="G23" s="32"/>
      <c r="H23" s="32"/>
      <c r="I23" s="158"/>
      <c r="J23" s="158"/>
      <c r="K23" s="158"/>
      <c r="L23" s="159"/>
      <c r="M23" s="159"/>
      <c r="N23" s="159"/>
      <c r="O23" s="159"/>
      <c r="P23" s="46"/>
      <c r="Q23" s="45"/>
      <c r="R23" s="45"/>
      <c r="S23" s="45"/>
      <c r="T23" s="186"/>
      <c r="U23" s="186"/>
    </row>
    <row r="24" spans="1:21" s="38" customFormat="1" x14ac:dyDescent="0.3">
      <c r="A24" s="31"/>
      <c r="B24" s="31"/>
      <c r="C24" s="32"/>
      <c r="D24" s="32"/>
      <c r="E24" s="32"/>
      <c r="F24" s="32"/>
      <c r="G24" s="32"/>
      <c r="H24" s="32"/>
      <c r="I24" s="158"/>
      <c r="J24" s="158"/>
      <c r="K24" s="158"/>
      <c r="L24" s="159"/>
      <c r="M24" s="159"/>
      <c r="N24" s="159"/>
      <c r="O24" s="159"/>
      <c r="P24" s="46"/>
      <c r="Q24" s="45"/>
      <c r="R24" s="45"/>
      <c r="S24" s="45"/>
      <c r="T24" s="186"/>
      <c r="U24" s="186"/>
    </row>
    <row r="25" spans="1:21" s="38" customFormat="1" x14ac:dyDescent="0.3">
      <c r="A25" s="31"/>
      <c r="B25" s="31"/>
      <c r="C25" s="32"/>
      <c r="D25" s="32"/>
      <c r="E25" s="32"/>
      <c r="F25" s="32"/>
      <c r="G25" s="32"/>
      <c r="H25" s="32"/>
      <c r="I25" s="158"/>
      <c r="J25" s="158"/>
      <c r="K25" s="158"/>
      <c r="L25" s="159"/>
      <c r="M25" s="159"/>
      <c r="N25" s="159"/>
      <c r="O25" s="159"/>
      <c r="P25" s="46"/>
      <c r="Q25" s="45"/>
      <c r="R25" s="45"/>
      <c r="S25" s="45"/>
      <c r="T25" s="186"/>
      <c r="U25" s="186"/>
    </row>
    <row r="26" spans="1:21" s="38" customFormat="1" x14ac:dyDescent="0.3">
      <c r="A26" s="31"/>
      <c r="B26" s="31"/>
      <c r="C26" s="32"/>
      <c r="D26" s="32"/>
      <c r="E26" s="32"/>
      <c r="F26" s="32"/>
      <c r="G26" s="32"/>
      <c r="H26" s="32"/>
      <c r="I26" s="158"/>
      <c r="J26" s="158"/>
      <c r="K26" s="158"/>
      <c r="L26" s="159"/>
      <c r="M26" s="159"/>
      <c r="N26" s="159"/>
      <c r="O26" s="159"/>
      <c r="P26" s="46"/>
      <c r="Q26" s="45"/>
      <c r="R26" s="45"/>
      <c r="S26" s="45"/>
      <c r="T26" s="186"/>
      <c r="U26" s="186"/>
    </row>
    <row r="27" spans="1:21" s="38" customFormat="1" x14ac:dyDescent="0.3">
      <c r="A27" s="31"/>
      <c r="B27" s="31"/>
      <c r="C27" s="32"/>
      <c r="D27" s="32"/>
      <c r="E27" s="32"/>
      <c r="F27" s="32"/>
      <c r="G27" s="32"/>
      <c r="H27" s="32"/>
      <c r="I27" s="158"/>
      <c r="J27" s="158"/>
      <c r="K27" s="158"/>
      <c r="L27" s="159"/>
      <c r="M27" s="159"/>
      <c r="N27" s="159"/>
      <c r="O27" s="159"/>
      <c r="P27" s="46"/>
      <c r="Q27" s="45"/>
      <c r="R27" s="45"/>
      <c r="S27" s="45"/>
      <c r="T27" s="186"/>
      <c r="U27" s="186"/>
    </row>
    <row r="28" spans="1:21" s="38" customFormat="1" x14ac:dyDescent="0.3">
      <c r="A28" s="31"/>
      <c r="B28" s="31"/>
      <c r="C28" s="32"/>
      <c r="D28" s="32"/>
      <c r="E28" s="32"/>
      <c r="F28" s="32"/>
      <c r="G28" s="32"/>
      <c r="H28" s="32"/>
      <c r="I28" s="158"/>
      <c r="J28" s="158"/>
      <c r="K28" s="158"/>
      <c r="L28" s="159"/>
      <c r="M28" s="159"/>
      <c r="N28" s="159"/>
      <c r="O28" s="159"/>
      <c r="P28" s="46"/>
      <c r="Q28" s="45"/>
      <c r="R28" s="45"/>
      <c r="S28" s="45"/>
      <c r="T28" s="186"/>
      <c r="U28" s="186"/>
    </row>
    <row r="29" spans="1:21" s="38" customFormat="1" x14ac:dyDescent="0.3">
      <c r="A29" s="31"/>
      <c r="B29" s="31"/>
      <c r="C29" s="32"/>
      <c r="D29" s="32"/>
      <c r="E29" s="32"/>
      <c r="F29" s="32"/>
      <c r="G29" s="32"/>
      <c r="H29" s="32"/>
      <c r="I29" s="158"/>
      <c r="J29" s="158"/>
      <c r="K29" s="158"/>
      <c r="L29" s="159"/>
      <c r="M29" s="159"/>
      <c r="N29" s="159"/>
      <c r="O29" s="159"/>
      <c r="P29" s="46"/>
      <c r="Q29" s="45"/>
      <c r="R29" s="45"/>
      <c r="S29" s="45"/>
      <c r="T29" s="186"/>
      <c r="U29" s="186"/>
    </row>
    <row r="30" spans="1:21" s="38" customFormat="1" x14ac:dyDescent="0.3">
      <c r="A30" s="31"/>
      <c r="B30" s="31"/>
      <c r="C30" s="32"/>
      <c r="D30" s="32"/>
      <c r="E30" s="32"/>
      <c r="F30" s="32"/>
      <c r="G30" s="32"/>
      <c r="H30" s="32"/>
      <c r="I30" s="158"/>
      <c r="J30" s="158"/>
      <c r="K30" s="158"/>
      <c r="L30" s="159"/>
      <c r="M30" s="159"/>
      <c r="N30" s="159"/>
      <c r="O30" s="159"/>
      <c r="P30" s="46"/>
      <c r="Q30" s="45"/>
      <c r="R30" s="45"/>
      <c r="S30" s="45"/>
      <c r="T30" s="186"/>
      <c r="U30" s="186"/>
    </row>
    <row r="31" spans="1:21" s="38" customFormat="1" x14ac:dyDescent="0.3">
      <c r="A31" s="31"/>
      <c r="B31" s="31"/>
      <c r="C31" s="32"/>
      <c r="D31" s="32"/>
      <c r="E31" s="32"/>
      <c r="F31" s="32"/>
      <c r="G31" s="32"/>
      <c r="H31" s="32"/>
      <c r="I31" s="158"/>
      <c r="J31" s="158"/>
      <c r="K31" s="158"/>
      <c r="L31" s="159"/>
      <c r="M31" s="159"/>
      <c r="N31" s="159"/>
      <c r="O31" s="159"/>
      <c r="P31" s="46"/>
      <c r="Q31" s="45"/>
      <c r="R31" s="45"/>
      <c r="S31" s="45"/>
      <c r="T31" s="186"/>
      <c r="U31" s="186"/>
    </row>
    <row r="32" spans="1:21" s="38" customFormat="1" x14ac:dyDescent="0.3">
      <c r="A32" s="31"/>
      <c r="B32" s="31"/>
      <c r="C32" s="32"/>
      <c r="D32" s="32"/>
      <c r="E32" s="32"/>
      <c r="F32" s="32"/>
      <c r="G32" s="32"/>
      <c r="H32" s="32"/>
      <c r="I32" s="158"/>
      <c r="J32" s="158"/>
      <c r="K32" s="158"/>
      <c r="L32" s="159"/>
      <c r="M32" s="159"/>
      <c r="N32" s="159"/>
      <c r="O32" s="159"/>
      <c r="P32" s="46"/>
      <c r="Q32" s="45"/>
      <c r="R32" s="45"/>
      <c r="S32" s="45"/>
      <c r="T32" s="186"/>
      <c r="U32" s="186"/>
    </row>
    <row r="33" spans="1:21" s="38" customFormat="1" x14ac:dyDescent="0.3">
      <c r="A33" s="31"/>
      <c r="B33" s="31"/>
      <c r="C33" s="32"/>
      <c r="D33" s="32"/>
      <c r="E33" s="32"/>
      <c r="F33" s="32"/>
      <c r="G33" s="32"/>
      <c r="H33" s="32"/>
      <c r="I33" s="158"/>
      <c r="J33" s="158"/>
      <c r="K33" s="158"/>
      <c r="L33" s="159"/>
      <c r="M33" s="159"/>
      <c r="N33" s="159"/>
      <c r="O33" s="159"/>
      <c r="P33" s="46"/>
      <c r="Q33" s="45"/>
      <c r="R33" s="45"/>
      <c r="S33" s="45"/>
      <c r="T33" s="186"/>
      <c r="U33" s="186"/>
    </row>
    <row r="34" spans="1:21" s="38" customFormat="1" x14ac:dyDescent="0.3">
      <c r="A34" s="31"/>
      <c r="B34" s="31"/>
      <c r="C34" s="32"/>
      <c r="D34" s="32"/>
      <c r="E34" s="32"/>
      <c r="F34" s="32"/>
      <c r="G34" s="32"/>
      <c r="H34" s="32"/>
      <c r="I34" s="158"/>
      <c r="J34" s="158"/>
      <c r="K34" s="158"/>
      <c r="L34" s="159"/>
      <c r="M34" s="159"/>
      <c r="N34" s="159"/>
      <c r="O34" s="159"/>
      <c r="P34" s="46"/>
      <c r="Q34" s="45"/>
      <c r="R34" s="45"/>
      <c r="S34" s="45"/>
      <c r="T34" s="186"/>
      <c r="U34" s="186"/>
    </row>
    <row r="35" spans="1:21" s="38" customFormat="1" x14ac:dyDescent="0.3">
      <c r="A35" s="31"/>
      <c r="B35" s="31"/>
      <c r="C35" s="32"/>
      <c r="D35" s="32"/>
      <c r="E35" s="32"/>
      <c r="F35" s="32"/>
      <c r="G35" s="32"/>
      <c r="H35" s="32"/>
      <c r="I35" s="158"/>
      <c r="J35" s="158"/>
      <c r="K35" s="158"/>
      <c r="L35" s="159"/>
      <c r="M35" s="159"/>
      <c r="N35" s="159"/>
      <c r="O35" s="159"/>
      <c r="P35" s="46"/>
      <c r="Q35" s="45"/>
      <c r="R35" s="45"/>
      <c r="S35" s="45"/>
      <c r="T35" s="186"/>
      <c r="U35" s="186"/>
    </row>
    <row r="36" spans="1:21" s="38" customFormat="1" x14ac:dyDescent="0.3">
      <c r="A36" s="31"/>
      <c r="B36" s="31"/>
      <c r="C36" s="32"/>
      <c r="D36" s="32"/>
      <c r="E36" s="32"/>
      <c r="F36" s="32"/>
      <c r="G36" s="32"/>
      <c r="H36" s="32"/>
      <c r="I36" s="158"/>
      <c r="J36" s="158"/>
      <c r="K36" s="158"/>
      <c r="L36" s="159"/>
      <c r="M36" s="159"/>
      <c r="N36" s="159"/>
      <c r="O36" s="159"/>
      <c r="P36" s="46"/>
      <c r="Q36" s="45"/>
      <c r="R36" s="45"/>
      <c r="S36" s="45"/>
      <c r="T36" s="186"/>
      <c r="U36" s="186"/>
    </row>
    <row r="37" spans="1:21" s="38" customFormat="1" x14ac:dyDescent="0.3">
      <c r="A37" s="31"/>
      <c r="B37" s="31"/>
      <c r="C37" s="32"/>
      <c r="D37" s="32"/>
      <c r="E37" s="32"/>
      <c r="F37" s="32"/>
      <c r="G37" s="32"/>
      <c r="H37" s="32"/>
      <c r="I37" s="158"/>
      <c r="J37" s="158"/>
      <c r="K37" s="158"/>
      <c r="L37" s="159"/>
      <c r="M37" s="159"/>
      <c r="N37" s="159"/>
      <c r="O37" s="159"/>
      <c r="P37" s="46"/>
      <c r="Q37" s="45"/>
      <c r="R37" s="45"/>
      <c r="S37" s="45"/>
      <c r="T37" s="186"/>
      <c r="U37" s="186"/>
    </row>
    <row r="38" spans="1:21" s="38" customFormat="1" x14ac:dyDescent="0.3">
      <c r="A38" s="31"/>
      <c r="B38" s="31"/>
      <c r="C38" s="32"/>
      <c r="D38" s="32"/>
      <c r="E38" s="32"/>
      <c r="F38" s="32"/>
      <c r="G38" s="32"/>
      <c r="H38" s="32"/>
      <c r="I38" s="158"/>
      <c r="J38" s="158"/>
      <c r="K38" s="158"/>
      <c r="L38" s="159"/>
      <c r="M38" s="159"/>
      <c r="N38" s="159"/>
      <c r="O38" s="159"/>
      <c r="P38" s="46"/>
      <c r="Q38" s="45"/>
      <c r="R38" s="45"/>
      <c r="S38" s="45"/>
      <c r="T38" s="186"/>
      <c r="U38" s="186"/>
    </row>
    <row r="39" spans="1:21" s="38" customFormat="1" x14ac:dyDescent="0.3">
      <c r="A39" s="31"/>
      <c r="B39" s="31"/>
      <c r="C39" s="32"/>
      <c r="D39" s="32"/>
      <c r="E39" s="32"/>
      <c r="F39" s="32"/>
      <c r="G39" s="32"/>
      <c r="H39" s="32"/>
      <c r="I39" s="158"/>
      <c r="J39" s="158"/>
      <c r="K39" s="158"/>
      <c r="L39" s="159"/>
      <c r="M39" s="159"/>
      <c r="N39" s="159"/>
      <c r="O39" s="159"/>
      <c r="P39" s="46"/>
      <c r="Q39" s="45"/>
      <c r="R39" s="45"/>
      <c r="S39" s="45"/>
      <c r="T39" s="186"/>
      <c r="U39" s="186"/>
    </row>
    <row r="40" spans="1:21" s="38" customFormat="1" x14ac:dyDescent="0.3">
      <c r="A40" s="31"/>
      <c r="B40" s="31"/>
      <c r="C40" s="32"/>
      <c r="D40" s="32"/>
      <c r="E40" s="32"/>
      <c r="F40" s="32"/>
      <c r="G40" s="32"/>
      <c r="H40" s="32"/>
      <c r="I40" s="158"/>
      <c r="J40" s="158"/>
      <c r="K40" s="158"/>
      <c r="L40" s="159"/>
      <c r="M40" s="159"/>
      <c r="N40" s="159"/>
      <c r="O40" s="159"/>
      <c r="P40" s="46"/>
      <c r="Q40" s="45"/>
      <c r="R40" s="45"/>
      <c r="S40" s="45"/>
      <c r="T40" s="186"/>
      <c r="U40" s="186"/>
    </row>
    <row r="41" spans="1:21" s="38" customFormat="1" x14ac:dyDescent="0.3">
      <c r="A41" s="31"/>
      <c r="B41" s="31"/>
      <c r="C41" s="32"/>
      <c r="D41" s="32"/>
      <c r="E41" s="32"/>
      <c r="F41" s="32"/>
      <c r="G41" s="32"/>
      <c r="H41" s="32"/>
      <c r="I41" s="158"/>
      <c r="J41" s="158"/>
      <c r="K41" s="158"/>
      <c r="L41" s="159"/>
      <c r="M41" s="159"/>
      <c r="N41" s="159"/>
      <c r="O41" s="159"/>
      <c r="P41" s="46"/>
      <c r="Q41" s="45"/>
      <c r="R41" s="45"/>
      <c r="S41" s="45"/>
      <c r="T41" s="186"/>
      <c r="U41" s="186"/>
    </row>
    <row r="42" spans="1:21" s="38" customFormat="1" x14ac:dyDescent="0.3">
      <c r="A42" s="31"/>
      <c r="B42" s="31"/>
      <c r="C42" s="32"/>
      <c r="D42" s="32"/>
      <c r="E42" s="32"/>
      <c r="F42" s="32"/>
      <c r="G42" s="32"/>
      <c r="H42" s="32"/>
      <c r="I42" s="158"/>
      <c r="J42" s="158"/>
      <c r="K42" s="158"/>
      <c r="L42" s="159"/>
      <c r="M42" s="159"/>
      <c r="N42" s="159"/>
      <c r="O42" s="159"/>
      <c r="P42" s="46"/>
      <c r="Q42" s="45"/>
      <c r="R42" s="45"/>
      <c r="S42" s="45"/>
      <c r="T42" s="186"/>
      <c r="U42" s="186"/>
    </row>
    <row r="43" spans="1:21" s="38" customFormat="1" x14ac:dyDescent="0.3">
      <c r="A43" s="31"/>
      <c r="B43" s="31"/>
      <c r="C43" s="32"/>
      <c r="D43" s="32"/>
      <c r="E43" s="32"/>
      <c r="F43" s="32"/>
      <c r="G43" s="32"/>
      <c r="H43" s="32"/>
      <c r="I43" s="158"/>
      <c r="J43" s="158"/>
      <c r="K43" s="158"/>
      <c r="L43" s="159"/>
      <c r="M43" s="159"/>
      <c r="N43" s="159"/>
      <c r="O43" s="159"/>
      <c r="P43" s="46"/>
      <c r="Q43" s="45"/>
      <c r="R43" s="45"/>
      <c r="S43" s="45"/>
      <c r="T43" s="186"/>
      <c r="U43" s="186"/>
    </row>
    <row r="44" spans="1:21" s="38" customFormat="1" x14ac:dyDescent="0.3">
      <c r="A44" s="31"/>
      <c r="B44" s="31"/>
      <c r="C44" s="32"/>
      <c r="D44" s="32"/>
      <c r="E44" s="32"/>
      <c r="F44" s="32"/>
      <c r="G44" s="32"/>
      <c r="H44" s="32"/>
      <c r="I44" s="158"/>
      <c r="J44" s="158"/>
      <c r="K44" s="158"/>
      <c r="L44" s="159"/>
      <c r="M44" s="159"/>
      <c r="N44" s="159"/>
      <c r="O44" s="159"/>
      <c r="P44" s="46"/>
      <c r="Q44" s="45"/>
      <c r="R44" s="45"/>
      <c r="S44" s="45"/>
      <c r="T44" s="186"/>
      <c r="U44" s="186"/>
    </row>
    <row r="45" spans="1:21" s="38" customFormat="1" x14ac:dyDescent="0.3">
      <c r="A45" s="31"/>
      <c r="B45" s="31"/>
      <c r="C45" s="32"/>
      <c r="D45" s="32"/>
      <c r="E45" s="32"/>
      <c r="F45" s="32"/>
      <c r="G45" s="32"/>
      <c r="H45" s="32"/>
      <c r="I45" s="158"/>
      <c r="J45" s="158"/>
      <c r="K45" s="158"/>
      <c r="L45" s="159"/>
      <c r="M45" s="159"/>
      <c r="N45" s="159"/>
      <c r="O45" s="159"/>
      <c r="P45" s="46"/>
      <c r="Q45" s="45"/>
      <c r="R45" s="45"/>
      <c r="S45" s="45"/>
      <c r="T45" s="186"/>
      <c r="U45" s="186"/>
    </row>
    <row r="46" spans="1:21" s="38" customFormat="1" x14ac:dyDescent="0.3">
      <c r="A46" s="31"/>
      <c r="B46" s="31"/>
      <c r="C46" s="32"/>
      <c r="D46" s="32"/>
      <c r="E46" s="32"/>
      <c r="F46" s="32"/>
      <c r="G46" s="32"/>
      <c r="H46" s="32"/>
      <c r="I46" s="158"/>
      <c r="J46" s="158"/>
      <c r="K46" s="158"/>
      <c r="L46" s="159"/>
      <c r="M46" s="159"/>
      <c r="N46" s="159"/>
      <c r="O46" s="159"/>
      <c r="P46" s="46"/>
      <c r="Q46" s="45"/>
      <c r="R46" s="45"/>
      <c r="S46" s="45"/>
      <c r="T46" s="186"/>
      <c r="U46" s="186"/>
    </row>
    <row r="47" spans="1:21" s="38" customFormat="1" x14ac:dyDescent="0.3">
      <c r="A47" s="31"/>
      <c r="B47" s="31"/>
      <c r="C47" s="32"/>
      <c r="D47" s="32"/>
      <c r="E47" s="32"/>
      <c r="F47" s="32"/>
      <c r="G47" s="32"/>
      <c r="H47" s="32"/>
      <c r="I47" s="158"/>
      <c r="J47" s="158"/>
      <c r="K47" s="158"/>
      <c r="L47" s="159"/>
      <c r="M47" s="159"/>
      <c r="N47" s="159"/>
      <c r="O47" s="159"/>
      <c r="P47" s="46"/>
      <c r="Q47" s="45"/>
      <c r="R47" s="45"/>
      <c r="S47" s="45"/>
      <c r="T47" s="186"/>
      <c r="U47" s="186"/>
    </row>
    <row r="48" spans="1:21" s="38" customFormat="1" x14ac:dyDescent="0.3">
      <c r="A48" s="31"/>
      <c r="B48" s="31"/>
      <c r="C48" s="32"/>
      <c r="D48" s="32"/>
      <c r="E48" s="32"/>
      <c r="F48" s="32"/>
      <c r="G48" s="32"/>
      <c r="H48" s="32"/>
      <c r="I48" s="158"/>
      <c r="J48" s="158"/>
      <c r="K48" s="158"/>
      <c r="L48" s="159"/>
      <c r="M48" s="159"/>
      <c r="N48" s="159"/>
      <c r="O48" s="159"/>
      <c r="P48" s="46"/>
      <c r="Q48" s="45"/>
      <c r="R48" s="45"/>
      <c r="S48" s="45"/>
      <c r="T48" s="186"/>
      <c r="U48" s="186"/>
    </row>
    <row r="49" spans="1:21" s="38" customFormat="1" x14ac:dyDescent="0.3">
      <c r="A49" s="31"/>
      <c r="B49" s="31"/>
      <c r="C49" s="32"/>
      <c r="D49" s="32"/>
      <c r="E49" s="32"/>
      <c r="F49" s="32"/>
      <c r="G49" s="32"/>
      <c r="H49" s="32"/>
      <c r="I49" s="158"/>
      <c r="J49" s="158"/>
      <c r="K49" s="158"/>
      <c r="L49" s="159"/>
      <c r="M49" s="159"/>
      <c r="N49" s="159"/>
      <c r="O49" s="159"/>
      <c r="P49" s="46"/>
      <c r="Q49" s="45"/>
      <c r="R49" s="45"/>
      <c r="S49" s="45"/>
      <c r="T49" s="186"/>
      <c r="U49" s="186"/>
    </row>
    <row r="50" spans="1:21" s="38" customFormat="1" x14ac:dyDescent="0.3">
      <c r="A50" s="31"/>
      <c r="B50" s="31"/>
      <c r="C50" s="32"/>
      <c r="D50" s="32"/>
      <c r="E50" s="32"/>
      <c r="F50" s="32"/>
      <c r="G50" s="32"/>
      <c r="H50" s="32"/>
      <c r="I50" s="158"/>
      <c r="J50" s="158"/>
      <c r="K50" s="158"/>
      <c r="L50" s="159"/>
      <c r="M50" s="159"/>
      <c r="N50" s="159"/>
      <c r="O50" s="159"/>
      <c r="P50" s="46"/>
      <c r="Q50" s="45"/>
      <c r="R50" s="45"/>
      <c r="S50" s="45"/>
      <c r="T50" s="186"/>
      <c r="U50" s="186"/>
    </row>
    <row r="51" spans="1:21" s="38" customFormat="1" x14ac:dyDescent="0.3">
      <c r="A51" s="31"/>
      <c r="B51" s="31"/>
      <c r="C51" s="32"/>
      <c r="D51" s="32"/>
      <c r="E51" s="32"/>
      <c r="F51" s="32"/>
      <c r="G51" s="32"/>
      <c r="H51" s="32"/>
      <c r="I51" s="158"/>
      <c r="J51" s="158"/>
      <c r="K51" s="158"/>
      <c r="L51" s="159"/>
      <c r="M51" s="159"/>
      <c r="N51" s="159"/>
      <c r="O51" s="159"/>
      <c r="P51" s="46"/>
      <c r="Q51" s="45"/>
      <c r="R51" s="45"/>
      <c r="S51" s="45"/>
      <c r="T51" s="186"/>
      <c r="U51" s="186"/>
    </row>
    <row r="52" spans="1:21" s="38" customFormat="1" x14ac:dyDescent="0.3">
      <c r="A52" s="31"/>
      <c r="B52" s="31"/>
      <c r="C52" s="32"/>
      <c r="D52" s="32"/>
      <c r="E52" s="32"/>
      <c r="F52" s="32"/>
      <c r="G52" s="32"/>
      <c r="H52" s="32"/>
      <c r="I52" s="158"/>
      <c r="J52" s="158"/>
      <c r="K52" s="158"/>
      <c r="L52" s="159"/>
      <c r="M52" s="159"/>
      <c r="N52" s="159"/>
      <c r="O52" s="159"/>
      <c r="P52" s="46"/>
      <c r="Q52" s="45"/>
      <c r="R52" s="45"/>
      <c r="S52" s="45"/>
      <c r="T52" s="186"/>
      <c r="U52" s="186"/>
    </row>
    <row r="53" spans="1:21" s="38" customFormat="1" x14ac:dyDescent="0.3">
      <c r="A53" s="31"/>
      <c r="B53" s="31"/>
      <c r="C53" s="32"/>
      <c r="D53" s="32"/>
      <c r="E53" s="32"/>
      <c r="F53" s="32"/>
      <c r="G53" s="32"/>
      <c r="H53" s="32"/>
      <c r="I53" s="158"/>
      <c r="J53" s="158"/>
      <c r="K53" s="158"/>
      <c r="L53" s="159"/>
      <c r="M53" s="159"/>
      <c r="N53" s="159"/>
      <c r="O53" s="159"/>
      <c r="P53" s="46"/>
      <c r="Q53" s="45"/>
      <c r="R53" s="45"/>
      <c r="S53" s="45"/>
      <c r="T53" s="186"/>
      <c r="U53" s="186"/>
    </row>
    <row r="54" spans="1:21" s="38" customFormat="1" x14ac:dyDescent="0.3">
      <c r="A54" s="31"/>
      <c r="B54" s="31"/>
      <c r="C54" s="32"/>
      <c r="D54" s="32"/>
      <c r="E54" s="32"/>
      <c r="F54" s="32"/>
      <c r="G54" s="32"/>
      <c r="H54" s="32"/>
      <c r="I54" s="158"/>
      <c r="J54" s="158"/>
      <c r="K54" s="158"/>
      <c r="L54" s="159"/>
      <c r="M54" s="159"/>
      <c r="N54" s="159"/>
      <c r="O54" s="159"/>
      <c r="P54" s="46"/>
      <c r="Q54" s="45"/>
      <c r="R54" s="45"/>
      <c r="S54" s="45"/>
      <c r="T54" s="186"/>
      <c r="U54" s="186"/>
    </row>
    <row r="55" spans="1:21" s="38" customFormat="1" x14ac:dyDescent="0.3">
      <c r="A55" s="31"/>
      <c r="B55" s="31"/>
      <c r="C55" s="32"/>
      <c r="D55" s="32"/>
      <c r="E55" s="32"/>
      <c r="F55" s="32"/>
      <c r="G55" s="32"/>
      <c r="H55" s="32"/>
      <c r="I55" s="158"/>
      <c r="J55" s="158"/>
      <c r="K55" s="158"/>
      <c r="L55" s="159"/>
      <c r="M55" s="159"/>
      <c r="N55" s="159"/>
      <c r="O55" s="159"/>
      <c r="P55" s="46"/>
      <c r="Q55" s="45"/>
      <c r="R55" s="45"/>
      <c r="S55" s="45"/>
      <c r="T55" s="186"/>
      <c r="U55" s="186"/>
    </row>
    <row r="56" spans="1:21" s="38" customFormat="1" x14ac:dyDescent="0.3">
      <c r="A56" s="31"/>
      <c r="B56" s="31"/>
      <c r="C56" s="32"/>
      <c r="D56" s="32"/>
      <c r="E56" s="32"/>
      <c r="F56" s="32"/>
      <c r="G56" s="32"/>
      <c r="H56" s="32"/>
      <c r="I56" s="158"/>
      <c r="J56" s="158"/>
      <c r="K56" s="158"/>
      <c r="L56" s="159"/>
      <c r="M56" s="159"/>
      <c r="N56" s="159"/>
      <c r="O56" s="159"/>
      <c r="P56" s="46"/>
      <c r="Q56" s="45"/>
      <c r="R56" s="45"/>
      <c r="S56" s="45"/>
      <c r="T56" s="186"/>
      <c r="U56" s="186"/>
    </row>
    <row r="57" spans="1:21" s="38" customFormat="1" x14ac:dyDescent="0.3">
      <c r="A57" s="31"/>
      <c r="B57" s="31"/>
      <c r="C57" s="32"/>
      <c r="D57" s="32"/>
      <c r="E57" s="32"/>
      <c r="F57" s="32"/>
      <c r="G57" s="32"/>
      <c r="H57" s="32"/>
      <c r="I57" s="158"/>
      <c r="J57" s="158"/>
      <c r="K57" s="158"/>
      <c r="L57" s="159"/>
      <c r="M57" s="159"/>
      <c r="N57" s="159"/>
      <c r="O57" s="159"/>
      <c r="P57" s="46"/>
      <c r="Q57" s="45"/>
      <c r="R57" s="45"/>
      <c r="S57" s="45"/>
      <c r="T57" s="186"/>
      <c r="U57" s="186"/>
    </row>
    <row r="58" spans="1:21" s="38" customFormat="1" x14ac:dyDescent="0.3">
      <c r="A58" s="31"/>
      <c r="B58" s="31"/>
      <c r="C58" s="32"/>
      <c r="D58" s="32"/>
      <c r="E58" s="32"/>
      <c r="F58" s="32"/>
      <c r="G58" s="32"/>
      <c r="H58" s="32"/>
      <c r="I58" s="158"/>
      <c r="J58" s="158"/>
      <c r="K58" s="158"/>
      <c r="L58" s="159"/>
      <c r="M58" s="159"/>
      <c r="N58" s="159"/>
      <c r="O58" s="159"/>
      <c r="P58" s="46"/>
      <c r="Q58" s="45"/>
      <c r="R58" s="45"/>
      <c r="S58" s="45"/>
      <c r="T58" s="186"/>
      <c r="U58" s="186"/>
    </row>
    <row r="59" spans="1:21" s="38" customFormat="1" x14ac:dyDescent="0.3">
      <c r="A59" s="31"/>
      <c r="B59" s="31"/>
      <c r="C59" s="32"/>
      <c r="D59" s="32"/>
      <c r="E59" s="32"/>
      <c r="F59" s="32"/>
      <c r="G59" s="32"/>
      <c r="H59" s="32"/>
      <c r="I59" s="158"/>
      <c r="J59" s="158"/>
      <c r="K59" s="158"/>
      <c r="L59" s="159"/>
      <c r="M59" s="159"/>
      <c r="N59" s="159"/>
      <c r="O59" s="159"/>
      <c r="P59" s="46"/>
      <c r="Q59" s="45"/>
      <c r="R59" s="45"/>
      <c r="S59" s="45"/>
      <c r="T59" s="186"/>
      <c r="U59" s="186"/>
    </row>
    <row r="60" spans="1:21" s="38" customFormat="1" x14ac:dyDescent="0.3">
      <c r="A60" s="31"/>
      <c r="B60" s="31"/>
      <c r="C60" s="32"/>
      <c r="D60" s="32"/>
      <c r="E60" s="32"/>
      <c r="F60" s="32"/>
      <c r="G60" s="32"/>
      <c r="H60" s="32"/>
      <c r="I60" s="158"/>
      <c r="J60" s="158"/>
      <c r="K60" s="158"/>
      <c r="L60" s="159"/>
      <c r="M60" s="159"/>
      <c r="N60" s="159"/>
      <c r="O60" s="159"/>
      <c r="P60" s="46"/>
      <c r="Q60" s="45"/>
      <c r="R60" s="45"/>
      <c r="S60" s="45"/>
      <c r="T60" s="186"/>
      <c r="U60" s="186"/>
    </row>
    <row r="61" spans="1:21" s="38" customFormat="1" x14ac:dyDescent="0.3">
      <c r="A61" s="31"/>
      <c r="B61" s="31"/>
      <c r="C61" s="32"/>
      <c r="D61" s="32"/>
      <c r="E61" s="32"/>
      <c r="F61" s="32"/>
      <c r="G61" s="32"/>
      <c r="H61" s="32"/>
      <c r="I61" s="158"/>
      <c r="J61" s="158"/>
      <c r="K61" s="158"/>
      <c r="L61" s="159"/>
      <c r="M61" s="159"/>
      <c r="N61" s="159"/>
      <c r="O61" s="159"/>
      <c r="P61" s="46"/>
      <c r="Q61" s="45"/>
      <c r="R61" s="45"/>
      <c r="S61" s="45"/>
      <c r="T61" s="186"/>
      <c r="U61" s="186"/>
    </row>
    <row r="62" spans="1:21" s="38" customFormat="1" x14ac:dyDescent="0.3">
      <c r="A62" s="31"/>
      <c r="B62" s="31"/>
      <c r="C62" s="32"/>
      <c r="D62" s="32"/>
      <c r="E62" s="32"/>
      <c r="F62" s="32"/>
      <c r="G62" s="32"/>
      <c r="H62" s="32"/>
      <c r="I62" s="158"/>
      <c r="J62" s="158"/>
      <c r="K62" s="158"/>
      <c r="L62" s="159"/>
      <c r="M62" s="159"/>
      <c r="N62" s="159"/>
      <c r="O62" s="159"/>
      <c r="P62" s="46"/>
      <c r="Q62" s="45"/>
      <c r="R62" s="45"/>
      <c r="S62" s="45"/>
      <c r="T62" s="186"/>
      <c r="U62" s="186"/>
    </row>
    <row r="63" spans="1:21" s="38" customFormat="1" x14ac:dyDescent="0.3">
      <c r="A63" s="31"/>
      <c r="B63" s="31"/>
      <c r="C63" s="32"/>
      <c r="D63" s="32"/>
      <c r="E63" s="32"/>
      <c r="F63" s="32"/>
      <c r="G63" s="32"/>
      <c r="H63" s="32"/>
      <c r="I63" s="158"/>
      <c r="J63" s="158"/>
      <c r="K63" s="158"/>
      <c r="L63" s="159"/>
      <c r="M63" s="159"/>
      <c r="N63" s="159"/>
      <c r="O63" s="159"/>
      <c r="P63" s="46"/>
      <c r="Q63" s="45"/>
      <c r="R63" s="45"/>
      <c r="S63" s="45"/>
      <c r="T63" s="186"/>
      <c r="U63" s="186"/>
    </row>
    <row r="64" spans="1:21" s="38" customFormat="1" x14ac:dyDescent="0.3">
      <c r="A64" s="31"/>
      <c r="B64" s="31"/>
      <c r="C64" s="32"/>
      <c r="D64" s="32"/>
      <c r="E64" s="32"/>
      <c r="F64" s="32"/>
      <c r="G64" s="32"/>
      <c r="H64" s="32"/>
      <c r="I64" s="158"/>
      <c r="J64" s="158"/>
      <c r="K64" s="158"/>
      <c r="L64" s="159"/>
      <c r="M64" s="159"/>
      <c r="N64" s="159"/>
      <c r="O64" s="159"/>
      <c r="P64" s="46"/>
      <c r="Q64" s="45"/>
      <c r="R64" s="45"/>
      <c r="S64" s="45"/>
      <c r="T64" s="186"/>
      <c r="U64" s="186"/>
    </row>
    <row r="65" spans="1:21" s="38" customFormat="1" x14ac:dyDescent="0.3">
      <c r="A65" s="31"/>
      <c r="B65" s="31"/>
      <c r="C65" s="32"/>
      <c r="D65" s="32"/>
      <c r="E65" s="32"/>
      <c r="F65" s="32"/>
      <c r="G65" s="32"/>
      <c r="H65" s="32"/>
      <c r="I65" s="158"/>
      <c r="J65" s="158"/>
      <c r="K65" s="158"/>
      <c r="L65" s="159"/>
      <c r="M65" s="159"/>
      <c r="N65" s="159"/>
      <c r="O65" s="159"/>
      <c r="P65" s="46"/>
      <c r="Q65" s="45"/>
      <c r="R65" s="45"/>
      <c r="S65" s="45"/>
      <c r="T65" s="186"/>
      <c r="U65" s="186"/>
    </row>
    <row r="66" spans="1:21" s="38" customFormat="1" x14ac:dyDescent="0.3">
      <c r="A66" s="31"/>
      <c r="B66" s="31"/>
      <c r="C66" s="32"/>
      <c r="D66" s="32"/>
      <c r="E66" s="32"/>
      <c r="F66" s="32"/>
      <c r="G66" s="32"/>
      <c r="H66" s="32"/>
      <c r="I66" s="158"/>
      <c r="J66" s="158"/>
      <c r="K66" s="158"/>
      <c r="L66" s="159"/>
      <c r="M66" s="159"/>
      <c r="N66" s="159"/>
      <c r="O66" s="159"/>
      <c r="P66" s="46"/>
      <c r="Q66" s="45"/>
      <c r="R66" s="45"/>
      <c r="S66" s="45"/>
      <c r="T66" s="186"/>
      <c r="U66" s="186"/>
    </row>
    <row r="67" spans="1:21" s="38" customFormat="1" x14ac:dyDescent="0.3">
      <c r="A67" s="31"/>
      <c r="B67" s="31"/>
      <c r="C67" s="32"/>
      <c r="D67" s="32"/>
      <c r="E67" s="32"/>
      <c r="F67" s="32"/>
      <c r="G67" s="32"/>
      <c r="H67" s="32"/>
      <c r="I67" s="158"/>
      <c r="J67" s="158"/>
      <c r="K67" s="158"/>
      <c r="L67" s="159"/>
      <c r="M67" s="159"/>
      <c r="N67" s="159"/>
      <c r="O67" s="159"/>
      <c r="P67" s="46"/>
      <c r="Q67" s="45"/>
      <c r="R67" s="45"/>
      <c r="S67" s="45"/>
      <c r="T67" s="186"/>
      <c r="U67" s="186"/>
    </row>
    <row r="68" spans="1:21" s="38" customFormat="1" x14ac:dyDescent="0.3">
      <c r="A68" s="31"/>
      <c r="B68" s="31"/>
      <c r="C68" s="32"/>
      <c r="D68" s="32"/>
      <c r="E68" s="32"/>
      <c r="F68" s="32"/>
      <c r="G68" s="32"/>
      <c r="H68" s="32"/>
      <c r="I68" s="158"/>
      <c r="J68" s="158"/>
      <c r="K68" s="158"/>
      <c r="L68" s="159"/>
      <c r="M68" s="159"/>
      <c r="N68" s="159"/>
      <c r="O68" s="159"/>
      <c r="P68" s="46"/>
      <c r="Q68" s="45"/>
      <c r="R68" s="45"/>
      <c r="S68" s="45"/>
      <c r="T68" s="186"/>
      <c r="U68" s="186"/>
    </row>
    <row r="69" spans="1:21" s="38" customFormat="1" x14ac:dyDescent="0.3">
      <c r="A69" s="31"/>
      <c r="B69" s="31"/>
      <c r="C69" s="32"/>
      <c r="D69" s="32"/>
      <c r="E69" s="32"/>
      <c r="F69" s="32"/>
      <c r="G69" s="32"/>
      <c r="H69" s="32"/>
      <c r="I69" s="158"/>
      <c r="J69" s="158"/>
      <c r="K69" s="158"/>
      <c r="L69" s="159"/>
      <c r="M69" s="159"/>
      <c r="N69" s="159"/>
      <c r="O69" s="159"/>
      <c r="P69" s="46"/>
      <c r="Q69" s="45"/>
      <c r="R69" s="45"/>
      <c r="S69" s="45"/>
      <c r="T69" s="186"/>
      <c r="U69" s="186"/>
    </row>
    <row r="70" spans="1:21" s="38" customFormat="1" x14ac:dyDescent="0.3">
      <c r="A70" s="31"/>
      <c r="B70" s="31"/>
      <c r="C70" s="32"/>
      <c r="D70" s="32"/>
      <c r="E70" s="32"/>
      <c r="F70" s="32"/>
      <c r="G70" s="32"/>
      <c r="H70" s="32"/>
      <c r="I70" s="158"/>
      <c r="J70" s="158"/>
      <c r="K70" s="158"/>
      <c r="L70" s="159"/>
      <c r="M70" s="159"/>
      <c r="N70" s="159"/>
      <c r="O70" s="159"/>
      <c r="P70" s="46"/>
      <c r="Q70" s="45"/>
      <c r="R70" s="45"/>
      <c r="S70" s="45"/>
      <c r="T70" s="186"/>
      <c r="U70" s="186"/>
    </row>
    <row r="71" spans="1:21" s="38" customFormat="1" x14ac:dyDescent="0.3">
      <c r="A71" s="31"/>
      <c r="B71" s="31"/>
      <c r="C71" s="32"/>
      <c r="D71" s="32"/>
      <c r="E71" s="32"/>
      <c r="F71" s="32"/>
      <c r="G71" s="32"/>
      <c r="H71" s="32"/>
      <c r="I71" s="158"/>
      <c r="J71" s="158"/>
      <c r="K71" s="158"/>
      <c r="L71" s="159"/>
      <c r="M71" s="159"/>
      <c r="N71" s="159"/>
      <c r="O71" s="159"/>
      <c r="P71" s="46"/>
      <c r="Q71" s="45"/>
      <c r="R71" s="45"/>
      <c r="S71" s="45"/>
      <c r="T71" s="186"/>
      <c r="U71" s="186"/>
    </row>
    <row r="72" spans="1:21" s="38" customFormat="1" x14ac:dyDescent="0.3">
      <c r="A72" s="31"/>
      <c r="B72" s="31"/>
      <c r="C72" s="32"/>
      <c r="D72" s="32"/>
      <c r="E72" s="32"/>
      <c r="F72" s="32"/>
      <c r="G72" s="32"/>
      <c r="H72" s="32"/>
      <c r="I72" s="158"/>
      <c r="J72" s="158"/>
      <c r="K72" s="158"/>
      <c r="L72" s="159"/>
      <c r="M72" s="159"/>
      <c r="N72" s="159"/>
      <c r="O72" s="159"/>
      <c r="P72" s="46"/>
      <c r="Q72" s="45"/>
      <c r="R72" s="45"/>
      <c r="S72" s="45"/>
      <c r="T72" s="186"/>
      <c r="U72" s="186"/>
    </row>
    <row r="73" spans="1:21" s="38" customFormat="1" x14ac:dyDescent="0.3">
      <c r="A73" s="31"/>
      <c r="B73" s="31"/>
      <c r="C73" s="32"/>
      <c r="D73" s="32"/>
      <c r="E73" s="32"/>
      <c r="F73" s="32"/>
      <c r="G73" s="32"/>
      <c r="H73" s="32"/>
      <c r="I73" s="158"/>
      <c r="J73" s="158"/>
      <c r="K73" s="158"/>
      <c r="L73" s="159"/>
      <c r="M73" s="159"/>
      <c r="N73" s="159"/>
      <c r="O73" s="159"/>
      <c r="P73" s="46"/>
      <c r="Q73" s="45"/>
      <c r="R73" s="45"/>
      <c r="S73" s="45"/>
      <c r="T73" s="186"/>
      <c r="U73" s="186"/>
    </row>
    <row r="74" spans="1:21" s="38" customFormat="1" x14ac:dyDescent="0.3">
      <c r="A74" s="31"/>
      <c r="B74" s="31"/>
      <c r="C74" s="32"/>
      <c r="D74" s="32"/>
      <c r="E74" s="32"/>
      <c r="F74" s="32"/>
      <c r="G74" s="32"/>
      <c r="H74" s="32"/>
      <c r="I74" s="158"/>
      <c r="J74" s="158"/>
      <c r="K74" s="158"/>
      <c r="L74" s="159"/>
      <c r="M74" s="159"/>
      <c r="N74" s="159"/>
      <c r="O74" s="159"/>
      <c r="P74" s="46"/>
      <c r="Q74" s="45"/>
      <c r="R74" s="45"/>
      <c r="S74" s="45"/>
      <c r="T74" s="186"/>
      <c r="U74" s="186"/>
    </row>
    <row r="75" spans="1:21" s="38" customFormat="1" x14ac:dyDescent="0.3">
      <c r="A75" s="31"/>
      <c r="B75" s="31"/>
      <c r="C75" s="32"/>
      <c r="D75" s="32"/>
      <c r="E75" s="32"/>
      <c r="F75" s="32"/>
      <c r="G75" s="32"/>
      <c r="H75" s="32"/>
      <c r="I75" s="158"/>
      <c r="J75" s="158"/>
      <c r="K75" s="158"/>
      <c r="L75" s="159"/>
      <c r="M75" s="159"/>
      <c r="N75" s="159"/>
      <c r="O75" s="159"/>
      <c r="P75" s="46"/>
      <c r="Q75" s="45"/>
      <c r="R75" s="45"/>
      <c r="S75" s="45"/>
      <c r="T75" s="186"/>
      <c r="U75" s="186"/>
    </row>
    <row r="76" spans="1:21" s="38" customFormat="1" x14ac:dyDescent="0.3">
      <c r="A76" s="31"/>
      <c r="B76" s="31"/>
      <c r="C76" s="32"/>
      <c r="D76" s="32"/>
      <c r="E76" s="32"/>
      <c r="F76" s="32"/>
      <c r="G76" s="32"/>
      <c r="H76" s="32"/>
      <c r="I76" s="158"/>
      <c r="J76" s="158"/>
      <c r="K76" s="158"/>
      <c r="L76" s="159"/>
      <c r="M76" s="159"/>
      <c r="N76" s="159"/>
      <c r="O76" s="159"/>
      <c r="P76" s="46"/>
      <c r="Q76" s="45"/>
      <c r="R76" s="45"/>
      <c r="S76" s="45"/>
      <c r="T76" s="186"/>
      <c r="U76" s="186"/>
    </row>
    <row r="77" spans="1:21" s="38" customFormat="1" x14ac:dyDescent="0.3">
      <c r="A77" s="31"/>
      <c r="B77" s="31"/>
      <c r="C77" s="32"/>
      <c r="D77" s="32"/>
      <c r="E77" s="32"/>
      <c r="F77" s="32"/>
      <c r="G77" s="32"/>
      <c r="H77" s="32"/>
      <c r="I77" s="158"/>
      <c r="J77" s="158"/>
      <c r="K77" s="158"/>
      <c r="L77" s="159"/>
      <c r="M77" s="159"/>
      <c r="N77" s="159"/>
      <c r="O77" s="159"/>
      <c r="P77" s="46"/>
      <c r="Q77" s="45"/>
      <c r="R77" s="45"/>
      <c r="S77" s="45"/>
      <c r="T77" s="186"/>
      <c r="U77" s="186"/>
    </row>
    <row r="78" spans="1:21" s="38" customFormat="1" x14ac:dyDescent="0.3">
      <c r="A78" s="31"/>
      <c r="B78" s="31"/>
      <c r="C78" s="32"/>
      <c r="D78" s="32"/>
      <c r="E78" s="32"/>
      <c r="F78" s="32"/>
      <c r="G78" s="32"/>
      <c r="H78" s="32"/>
      <c r="I78" s="158"/>
      <c r="J78" s="158"/>
      <c r="K78" s="158"/>
      <c r="L78" s="159"/>
      <c r="M78" s="159"/>
      <c r="N78" s="159"/>
      <c r="O78" s="159"/>
      <c r="P78" s="46"/>
      <c r="Q78" s="45"/>
      <c r="R78" s="45"/>
      <c r="S78" s="45"/>
      <c r="T78" s="186"/>
      <c r="U78" s="186"/>
    </row>
    <row r="79" spans="1:21" s="38" customFormat="1" x14ac:dyDescent="0.3">
      <c r="A79" s="31"/>
      <c r="B79" s="31"/>
      <c r="C79" s="32"/>
      <c r="D79" s="32"/>
      <c r="E79" s="32"/>
      <c r="F79" s="32"/>
      <c r="G79" s="32"/>
      <c r="H79" s="32"/>
      <c r="I79" s="158"/>
      <c r="J79" s="158"/>
      <c r="K79" s="158"/>
      <c r="L79" s="159"/>
      <c r="M79" s="159"/>
      <c r="N79" s="159"/>
      <c r="O79" s="159"/>
      <c r="P79" s="46"/>
      <c r="Q79" s="45"/>
      <c r="R79" s="45"/>
      <c r="S79" s="45"/>
      <c r="T79" s="186"/>
      <c r="U79" s="186"/>
    </row>
    <row r="80" spans="1:21" s="38" customFormat="1" x14ac:dyDescent="0.3">
      <c r="A80" s="31"/>
      <c r="B80" s="31"/>
      <c r="C80" s="32"/>
      <c r="D80" s="32"/>
      <c r="E80" s="32"/>
      <c r="F80" s="32"/>
      <c r="G80" s="32"/>
      <c r="H80" s="32"/>
      <c r="I80" s="158"/>
      <c r="J80" s="158"/>
      <c r="K80" s="158"/>
      <c r="L80" s="159"/>
      <c r="M80" s="159"/>
      <c r="N80" s="159"/>
      <c r="O80" s="159"/>
      <c r="P80" s="46"/>
      <c r="Q80" s="45"/>
      <c r="R80" s="45"/>
      <c r="S80" s="45"/>
      <c r="T80" s="186"/>
      <c r="U80" s="186"/>
    </row>
    <row r="81" spans="1:21" s="38" customFormat="1" x14ac:dyDescent="0.3">
      <c r="A81" s="31"/>
      <c r="B81" s="31"/>
      <c r="C81" s="32"/>
      <c r="D81" s="32"/>
      <c r="E81" s="32"/>
      <c r="F81" s="32"/>
      <c r="G81" s="32"/>
      <c r="H81" s="32"/>
      <c r="I81" s="158"/>
      <c r="J81" s="158"/>
      <c r="K81" s="158"/>
      <c r="L81" s="159"/>
      <c r="M81" s="159"/>
      <c r="N81" s="159"/>
      <c r="O81" s="159"/>
      <c r="P81" s="46"/>
      <c r="Q81" s="45"/>
      <c r="R81" s="45"/>
      <c r="S81" s="45"/>
      <c r="T81" s="186"/>
      <c r="U81" s="186"/>
    </row>
    <row r="82" spans="1:21" s="38" customFormat="1" x14ac:dyDescent="0.3">
      <c r="A82" s="31"/>
      <c r="B82" s="31"/>
      <c r="C82" s="32"/>
      <c r="D82" s="32"/>
      <c r="E82" s="32"/>
      <c r="F82" s="32"/>
      <c r="G82" s="32"/>
      <c r="H82" s="32"/>
      <c r="I82" s="158"/>
      <c r="J82" s="158"/>
      <c r="K82" s="158"/>
      <c r="L82" s="159"/>
      <c r="M82" s="159"/>
      <c r="N82" s="159"/>
      <c r="O82" s="159"/>
      <c r="P82" s="46"/>
      <c r="Q82" s="45"/>
      <c r="R82" s="45"/>
      <c r="S82" s="45"/>
      <c r="T82" s="186"/>
      <c r="U82" s="186"/>
    </row>
    <row r="83" spans="1:21" s="38" customFormat="1" x14ac:dyDescent="0.3">
      <c r="A83" s="31"/>
      <c r="B83" s="31"/>
      <c r="C83" s="32"/>
      <c r="D83" s="32"/>
      <c r="E83" s="32"/>
      <c r="F83" s="32"/>
      <c r="G83" s="32"/>
      <c r="H83" s="32"/>
      <c r="I83" s="158"/>
      <c r="J83" s="158"/>
      <c r="K83" s="158"/>
      <c r="L83" s="159"/>
      <c r="M83" s="159"/>
      <c r="N83" s="159"/>
      <c r="O83" s="159"/>
      <c r="P83" s="46"/>
      <c r="Q83" s="45"/>
      <c r="R83" s="45"/>
      <c r="S83" s="45"/>
      <c r="T83" s="186"/>
      <c r="U83" s="186"/>
    </row>
    <row r="84" spans="1:21" s="38" customFormat="1" x14ac:dyDescent="0.3">
      <c r="A84" s="31"/>
      <c r="B84" s="31"/>
      <c r="C84" s="32"/>
      <c r="D84" s="32"/>
      <c r="E84" s="32"/>
      <c r="F84" s="32"/>
      <c r="G84" s="32"/>
      <c r="H84" s="32"/>
      <c r="I84" s="158"/>
      <c r="J84" s="158"/>
      <c r="K84" s="158"/>
      <c r="L84" s="159"/>
      <c r="M84" s="159"/>
      <c r="N84" s="159"/>
      <c r="O84" s="159"/>
      <c r="P84" s="46"/>
      <c r="Q84" s="45"/>
      <c r="R84" s="45"/>
      <c r="S84" s="45"/>
      <c r="T84" s="186"/>
      <c r="U84" s="186"/>
    </row>
    <row r="85" spans="1:21" s="38" customFormat="1" x14ac:dyDescent="0.3">
      <c r="A85" s="31"/>
      <c r="B85" s="31"/>
      <c r="C85" s="32"/>
      <c r="D85" s="32"/>
      <c r="E85" s="32"/>
      <c r="F85" s="32"/>
      <c r="G85" s="32"/>
      <c r="H85" s="32"/>
      <c r="I85" s="158"/>
      <c r="J85" s="158"/>
      <c r="K85" s="158"/>
      <c r="L85" s="159"/>
      <c r="M85" s="159"/>
      <c r="N85" s="159"/>
      <c r="O85" s="159"/>
      <c r="P85" s="46"/>
      <c r="Q85" s="45"/>
      <c r="R85" s="45"/>
      <c r="S85" s="45"/>
      <c r="T85" s="186"/>
      <c r="U85" s="186"/>
    </row>
    <row r="86" spans="1:21" s="38" customFormat="1" x14ac:dyDescent="0.3">
      <c r="A86" s="31"/>
      <c r="B86" s="31"/>
      <c r="C86" s="32"/>
      <c r="D86" s="32"/>
      <c r="E86" s="32"/>
      <c r="F86" s="32"/>
      <c r="G86" s="32"/>
      <c r="H86" s="32"/>
      <c r="I86" s="158"/>
      <c r="J86" s="158"/>
      <c r="K86" s="158"/>
      <c r="L86" s="159"/>
      <c r="M86" s="159"/>
      <c r="N86" s="159"/>
      <c r="O86" s="159"/>
      <c r="P86" s="46"/>
      <c r="Q86" s="45"/>
      <c r="R86" s="45"/>
      <c r="S86" s="45"/>
      <c r="T86" s="186"/>
      <c r="U86" s="186"/>
    </row>
    <row r="87" spans="1:21" s="38" customFormat="1" x14ac:dyDescent="0.3">
      <c r="A87" s="31"/>
      <c r="B87" s="31"/>
      <c r="C87" s="32"/>
      <c r="D87" s="32"/>
      <c r="E87" s="32"/>
      <c r="F87" s="32"/>
      <c r="G87" s="32"/>
      <c r="H87" s="32"/>
      <c r="I87" s="158"/>
      <c r="J87" s="158"/>
      <c r="K87" s="158"/>
      <c r="L87" s="159"/>
      <c r="M87" s="159"/>
      <c r="N87" s="159"/>
      <c r="O87" s="159"/>
      <c r="P87" s="46"/>
      <c r="Q87" s="45"/>
      <c r="R87" s="45"/>
      <c r="S87" s="45"/>
      <c r="T87" s="186"/>
      <c r="U87" s="186"/>
    </row>
    <row r="88" spans="1:21" s="38" customFormat="1" x14ac:dyDescent="0.3">
      <c r="A88" s="31"/>
      <c r="B88" s="31"/>
      <c r="C88" s="32"/>
      <c r="D88" s="32"/>
      <c r="E88" s="32"/>
      <c r="F88" s="32"/>
      <c r="G88" s="32"/>
      <c r="H88" s="32"/>
      <c r="I88" s="158"/>
      <c r="J88" s="158"/>
      <c r="K88" s="158"/>
      <c r="L88" s="159"/>
      <c r="M88" s="159"/>
      <c r="N88" s="159"/>
      <c r="O88" s="159"/>
      <c r="P88" s="46"/>
      <c r="Q88" s="45"/>
      <c r="R88" s="45"/>
      <c r="S88" s="45"/>
      <c r="T88" s="186"/>
      <c r="U88" s="186"/>
    </row>
    <row r="89" spans="1:21" s="38" customFormat="1" x14ac:dyDescent="0.3">
      <c r="A89" s="31"/>
      <c r="B89" s="31"/>
      <c r="C89" s="32"/>
      <c r="D89" s="32"/>
      <c r="E89" s="32"/>
      <c r="F89" s="32"/>
      <c r="G89" s="32"/>
      <c r="H89" s="32"/>
      <c r="I89" s="158"/>
      <c r="J89" s="158"/>
      <c r="K89" s="158"/>
      <c r="L89" s="159"/>
      <c r="M89" s="159"/>
      <c r="N89" s="159"/>
      <c r="O89" s="159"/>
      <c r="P89" s="46"/>
      <c r="Q89" s="45"/>
      <c r="R89" s="45"/>
      <c r="S89" s="45"/>
      <c r="T89" s="186"/>
      <c r="U89" s="186"/>
    </row>
    <row r="90" spans="1:21" s="38" customFormat="1" x14ac:dyDescent="0.3">
      <c r="A90" s="31"/>
      <c r="B90" s="31"/>
      <c r="C90" s="32"/>
      <c r="D90" s="32"/>
      <c r="E90" s="32"/>
      <c r="F90" s="32"/>
      <c r="G90" s="32"/>
      <c r="H90" s="32"/>
      <c r="I90" s="158"/>
      <c r="J90" s="158"/>
      <c r="K90" s="158"/>
      <c r="L90" s="159"/>
      <c r="M90" s="159"/>
      <c r="N90" s="159"/>
      <c r="O90" s="159"/>
      <c r="P90" s="46"/>
      <c r="Q90" s="45"/>
      <c r="R90" s="45"/>
      <c r="S90" s="45"/>
      <c r="T90" s="186"/>
      <c r="U90" s="186"/>
    </row>
    <row r="91" spans="1:21" s="38" customFormat="1" x14ac:dyDescent="0.3">
      <c r="A91" s="31"/>
      <c r="B91" s="31"/>
      <c r="C91" s="32"/>
      <c r="D91" s="32"/>
      <c r="E91" s="32"/>
      <c r="F91" s="32"/>
      <c r="G91" s="32"/>
      <c r="H91" s="32"/>
      <c r="I91" s="158"/>
      <c r="J91" s="158"/>
      <c r="K91" s="158"/>
      <c r="L91" s="159"/>
      <c r="M91" s="159"/>
      <c r="N91" s="159"/>
      <c r="O91" s="159"/>
      <c r="P91" s="46"/>
      <c r="Q91" s="45"/>
      <c r="R91" s="45"/>
      <c r="S91" s="45"/>
      <c r="T91" s="186"/>
      <c r="U91" s="186"/>
    </row>
    <row r="92" spans="1:21" s="38" customFormat="1" x14ac:dyDescent="0.3">
      <c r="A92" s="31"/>
      <c r="B92" s="31"/>
      <c r="C92" s="32"/>
      <c r="D92" s="32"/>
      <c r="E92" s="32"/>
      <c r="F92" s="32"/>
      <c r="G92" s="32"/>
      <c r="H92" s="32"/>
      <c r="I92" s="158"/>
      <c r="J92" s="158"/>
      <c r="K92" s="158"/>
      <c r="L92" s="159"/>
      <c r="M92" s="159"/>
      <c r="N92" s="159"/>
      <c r="O92" s="159"/>
      <c r="P92" s="46"/>
      <c r="Q92" s="45"/>
      <c r="R92" s="45"/>
      <c r="S92" s="45"/>
      <c r="T92" s="186"/>
      <c r="U92" s="186"/>
    </row>
    <row r="93" spans="1:21" s="38" customFormat="1" x14ac:dyDescent="0.3">
      <c r="A93" s="31"/>
      <c r="B93" s="31"/>
      <c r="C93" s="32"/>
      <c r="D93" s="32"/>
      <c r="E93" s="32"/>
      <c r="F93" s="32"/>
      <c r="G93" s="32"/>
      <c r="H93" s="32"/>
      <c r="I93" s="158"/>
      <c r="J93" s="158"/>
      <c r="K93" s="158"/>
      <c r="L93" s="159"/>
      <c r="M93" s="159"/>
      <c r="N93" s="159"/>
      <c r="O93" s="159"/>
      <c r="P93" s="46"/>
      <c r="Q93" s="45"/>
      <c r="R93" s="45"/>
      <c r="S93" s="45"/>
      <c r="T93" s="186"/>
      <c r="U93" s="186"/>
    </row>
    <row r="94" spans="1:21" s="38" customFormat="1" x14ac:dyDescent="0.3">
      <c r="A94" s="31"/>
      <c r="B94" s="31"/>
      <c r="C94" s="32"/>
      <c r="D94" s="32"/>
      <c r="E94" s="32"/>
      <c r="F94" s="32"/>
      <c r="G94" s="32"/>
      <c r="H94" s="32"/>
      <c r="I94" s="158"/>
      <c r="J94" s="158"/>
      <c r="K94" s="158"/>
      <c r="L94" s="159"/>
      <c r="M94" s="159"/>
      <c r="N94" s="159"/>
      <c r="O94" s="159"/>
      <c r="P94" s="46"/>
      <c r="Q94" s="45"/>
      <c r="R94" s="45"/>
      <c r="S94" s="45"/>
      <c r="T94" s="186"/>
      <c r="U94" s="186"/>
    </row>
    <row r="95" spans="1:21" s="38" customFormat="1" x14ac:dyDescent="0.3">
      <c r="A95" s="31"/>
      <c r="B95" s="31"/>
      <c r="C95" s="32"/>
      <c r="D95" s="32"/>
      <c r="E95" s="32"/>
      <c r="F95" s="32"/>
      <c r="G95" s="32"/>
      <c r="H95" s="32"/>
      <c r="I95" s="158"/>
      <c r="J95" s="158"/>
      <c r="K95" s="158"/>
      <c r="L95" s="159"/>
      <c r="M95" s="159"/>
      <c r="N95" s="159"/>
      <c r="O95" s="159"/>
      <c r="P95" s="46"/>
      <c r="Q95" s="45"/>
      <c r="R95" s="45"/>
      <c r="S95" s="45"/>
      <c r="T95" s="186"/>
      <c r="U95" s="186"/>
    </row>
    <row r="96" spans="1:21" s="38" customFormat="1" x14ac:dyDescent="0.3">
      <c r="A96" s="31"/>
      <c r="B96" s="31"/>
      <c r="C96" s="32"/>
      <c r="D96" s="32"/>
      <c r="E96" s="32"/>
      <c r="F96" s="32"/>
      <c r="G96" s="32"/>
      <c r="H96" s="32"/>
      <c r="I96" s="158"/>
      <c r="J96" s="158"/>
      <c r="K96" s="158"/>
      <c r="L96" s="159"/>
      <c r="M96" s="159"/>
      <c r="N96" s="159"/>
      <c r="O96" s="159"/>
      <c r="P96" s="46"/>
      <c r="Q96" s="45"/>
      <c r="R96" s="45"/>
      <c r="S96" s="45"/>
      <c r="T96" s="186"/>
      <c r="U96" s="186"/>
    </row>
    <row r="97" spans="1:21" s="38" customFormat="1" x14ac:dyDescent="0.3">
      <c r="A97" s="31"/>
      <c r="B97" s="31"/>
      <c r="C97" s="32"/>
      <c r="D97" s="32"/>
      <c r="E97" s="32"/>
      <c r="F97" s="32"/>
      <c r="G97" s="32"/>
      <c r="H97" s="32"/>
      <c r="I97" s="158"/>
      <c r="J97" s="158"/>
      <c r="K97" s="158"/>
      <c r="L97" s="159"/>
      <c r="M97" s="159"/>
      <c r="N97" s="159"/>
      <c r="O97" s="159"/>
      <c r="P97" s="46"/>
      <c r="Q97" s="45"/>
      <c r="R97" s="45"/>
      <c r="S97" s="45"/>
      <c r="T97" s="186"/>
      <c r="U97" s="186"/>
    </row>
    <row r="98" spans="1:21" s="38" customFormat="1" x14ac:dyDescent="0.3">
      <c r="A98" s="31"/>
      <c r="B98" s="31"/>
      <c r="C98" s="32"/>
      <c r="D98" s="32"/>
      <c r="E98" s="32"/>
      <c r="F98" s="32"/>
      <c r="G98" s="32"/>
      <c r="H98" s="32"/>
      <c r="I98" s="158"/>
      <c r="J98" s="158"/>
      <c r="K98" s="158"/>
      <c r="L98" s="159"/>
      <c r="M98" s="159"/>
      <c r="N98" s="159"/>
      <c r="O98" s="159"/>
      <c r="P98" s="46"/>
      <c r="Q98" s="45"/>
      <c r="R98" s="45"/>
      <c r="S98" s="45"/>
      <c r="T98" s="186"/>
      <c r="U98" s="186"/>
    </row>
    <row r="99" spans="1:21" s="38" customFormat="1" x14ac:dyDescent="0.3">
      <c r="A99" s="31"/>
      <c r="B99" s="31"/>
      <c r="C99" s="32"/>
      <c r="D99" s="32"/>
      <c r="E99" s="32"/>
      <c r="F99" s="32"/>
      <c r="G99" s="32"/>
      <c r="H99" s="32"/>
      <c r="I99" s="158"/>
      <c r="J99" s="158"/>
      <c r="K99" s="158"/>
      <c r="L99" s="159"/>
      <c r="M99" s="159"/>
      <c r="N99" s="159"/>
      <c r="O99" s="159"/>
      <c r="P99" s="46"/>
      <c r="Q99" s="45"/>
      <c r="R99" s="45"/>
      <c r="S99" s="45"/>
      <c r="T99" s="186"/>
      <c r="U99" s="186"/>
    </row>
    <row r="100" spans="1:21" s="38" customFormat="1" x14ac:dyDescent="0.3">
      <c r="A100" s="31"/>
      <c r="B100" s="31"/>
      <c r="C100" s="32"/>
      <c r="D100" s="32"/>
      <c r="E100" s="32"/>
      <c r="F100" s="32"/>
      <c r="G100" s="32"/>
      <c r="H100" s="32"/>
      <c r="I100" s="158"/>
      <c r="J100" s="158"/>
      <c r="K100" s="158"/>
      <c r="L100" s="159"/>
      <c r="M100" s="159"/>
      <c r="N100" s="159"/>
      <c r="O100" s="159"/>
      <c r="P100" s="46"/>
      <c r="Q100" s="45"/>
      <c r="R100" s="45"/>
      <c r="S100" s="45"/>
      <c r="T100" s="186"/>
      <c r="U100" s="186"/>
    </row>
    <row r="101" spans="1:21" s="38" customFormat="1" x14ac:dyDescent="0.3">
      <c r="A101" s="31"/>
      <c r="B101" s="31"/>
      <c r="C101" s="32"/>
      <c r="D101" s="32"/>
      <c r="E101" s="32"/>
      <c r="F101" s="32"/>
      <c r="G101" s="32"/>
      <c r="H101" s="32"/>
      <c r="I101" s="158"/>
      <c r="J101" s="158"/>
      <c r="K101" s="158"/>
      <c r="L101" s="159"/>
      <c r="M101" s="159"/>
      <c r="N101" s="159"/>
      <c r="O101" s="159"/>
      <c r="P101" s="46"/>
      <c r="Q101" s="45"/>
      <c r="R101" s="45"/>
      <c r="S101" s="45"/>
      <c r="T101" s="186"/>
      <c r="U101" s="186"/>
    </row>
    <row r="102" spans="1:21" s="38" customFormat="1" x14ac:dyDescent="0.3">
      <c r="A102" s="31"/>
      <c r="B102" s="31"/>
      <c r="C102" s="32"/>
      <c r="D102" s="32"/>
      <c r="E102" s="32"/>
      <c r="F102" s="32"/>
      <c r="G102" s="32"/>
      <c r="H102" s="32"/>
      <c r="I102" s="158"/>
      <c r="J102" s="158"/>
      <c r="K102" s="158"/>
      <c r="L102" s="159"/>
      <c r="M102" s="159"/>
      <c r="N102" s="159"/>
      <c r="O102" s="159"/>
      <c r="P102" s="46"/>
      <c r="Q102" s="45"/>
      <c r="R102" s="45"/>
      <c r="S102" s="45"/>
      <c r="T102" s="186"/>
      <c r="U102" s="186"/>
    </row>
    <row r="103" spans="1:21" s="38" customFormat="1" x14ac:dyDescent="0.3">
      <c r="A103" s="31"/>
      <c r="B103" s="31"/>
      <c r="C103" s="32"/>
      <c r="D103" s="32"/>
      <c r="E103" s="32"/>
      <c r="F103" s="32"/>
      <c r="G103" s="32"/>
      <c r="H103" s="32"/>
      <c r="I103" s="158"/>
      <c r="J103" s="158"/>
      <c r="K103" s="158"/>
      <c r="L103" s="159"/>
      <c r="M103" s="159"/>
      <c r="N103" s="159"/>
      <c r="O103" s="159"/>
      <c r="P103" s="46"/>
      <c r="Q103" s="45"/>
      <c r="R103" s="45"/>
      <c r="S103" s="45"/>
      <c r="T103" s="186"/>
      <c r="U103" s="186"/>
    </row>
    <row r="104" spans="1:21" s="38" customFormat="1" x14ac:dyDescent="0.3">
      <c r="A104" s="31"/>
      <c r="B104" s="31"/>
      <c r="C104" s="32"/>
      <c r="D104" s="32"/>
      <c r="E104" s="32"/>
      <c r="F104" s="32"/>
      <c r="G104" s="32"/>
      <c r="H104" s="32"/>
      <c r="I104" s="158"/>
      <c r="J104" s="158"/>
      <c r="K104" s="158"/>
      <c r="L104" s="159"/>
      <c r="M104" s="159"/>
      <c r="N104" s="159"/>
      <c r="O104" s="159"/>
      <c r="P104" s="46"/>
      <c r="Q104" s="45"/>
      <c r="R104" s="45"/>
      <c r="S104" s="45"/>
      <c r="T104" s="186"/>
      <c r="U104" s="186"/>
    </row>
    <row r="105" spans="1:21" s="38" customFormat="1" x14ac:dyDescent="0.3">
      <c r="A105" s="31"/>
      <c r="B105" s="31"/>
      <c r="C105" s="32"/>
      <c r="D105" s="32"/>
      <c r="E105" s="32"/>
      <c r="F105" s="32"/>
      <c r="G105" s="32"/>
      <c r="H105" s="32"/>
      <c r="I105" s="158"/>
      <c r="J105" s="158"/>
      <c r="K105" s="158"/>
      <c r="L105" s="159"/>
      <c r="M105" s="159"/>
      <c r="N105" s="159"/>
      <c r="O105" s="159"/>
      <c r="P105" s="46"/>
      <c r="Q105" s="45"/>
      <c r="R105" s="45"/>
      <c r="S105" s="45"/>
      <c r="T105" s="186"/>
      <c r="U105" s="186"/>
    </row>
    <row r="106" spans="1:21" s="38" customFormat="1" x14ac:dyDescent="0.3">
      <c r="A106" s="31"/>
      <c r="B106" s="31"/>
      <c r="C106" s="32"/>
      <c r="D106" s="32"/>
      <c r="E106" s="32"/>
      <c r="F106" s="32"/>
      <c r="G106" s="32"/>
      <c r="H106" s="32"/>
      <c r="I106" s="158"/>
      <c r="J106" s="158"/>
      <c r="K106" s="158"/>
      <c r="L106" s="159"/>
      <c r="M106" s="159"/>
      <c r="N106" s="159"/>
      <c r="O106" s="159"/>
      <c r="P106" s="46"/>
      <c r="Q106" s="45"/>
      <c r="R106" s="45"/>
      <c r="S106" s="45"/>
      <c r="T106" s="186"/>
      <c r="U106" s="186"/>
    </row>
    <row r="107" spans="1:21" s="38" customFormat="1" x14ac:dyDescent="0.3">
      <c r="A107" s="31"/>
      <c r="B107" s="31"/>
      <c r="C107" s="32"/>
      <c r="D107" s="32"/>
      <c r="E107" s="32"/>
      <c r="F107" s="32"/>
      <c r="G107" s="32"/>
      <c r="H107" s="32"/>
      <c r="I107" s="158"/>
      <c r="J107" s="158"/>
      <c r="K107" s="158"/>
      <c r="L107" s="159"/>
      <c r="M107" s="159"/>
      <c r="N107" s="159"/>
      <c r="O107" s="159"/>
      <c r="P107" s="46"/>
      <c r="Q107" s="45"/>
      <c r="R107" s="45"/>
      <c r="S107" s="45"/>
      <c r="T107" s="186"/>
      <c r="U107" s="186"/>
    </row>
    <row r="108" spans="1:21" s="38" customFormat="1" x14ac:dyDescent="0.3">
      <c r="A108" s="31"/>
      <c r="B108" s="31"/>
      <c r="C108" s="32"/>
      <c r="D108" s="32"/>
      <c r="E108" s="32"/>
      <c r="F108" s="32"/>
      <c r="G108" s="32"/>
      <c r="H108" s="32"/>
      <c r="I108" s="158"/>
      <c r="J108" s="158"/>
      <c r="K108" s="158"/>
      <c r="L108" s="159"/>
      <c r="M108" s="159"/>
      <c r="N108" s="159"/>
      <c r="O108" s="159"/>
      <c r="P108" s="46"/>
      <c r="Q108" s="45"/>
      <c r="R108" s="45"/>
      <c r="S108" s="45"/>
      <c r="T108" s="186"/>
      <c r="U108" s="186"/>
    </row>
    <row r="109" spans="1:21" s="38" customFormat="1" x14ac:dyDescent="0.3">
      <c r="A109" s="31"/>
      <c r="B109" s="31"/>
      <c r="C109" s="32"/>
      <c r="D109" s="32"/>
      <c r="E109" s="32"/>
      <c r="F109" s="32"/>
      <c r="G109" s="32"/>
      <c r="H109" s="32"/>
      <c r="I109" s="158"/>
      <c r="J109" s="158"/>
      <c r="K109" s="158"/>
      <c r="L109" s="159"/>
      <c r="M109" s="159"/>
      <c r="N109" s="159"/>
      <c r="O109" s="159"/>
      <c r="P109" s="46"/>
      <c r="Q109" s="45"/>
      <c r="R109" s="45"/>
      <c r="S109" s="45"/>
      <c r="T109" s="186"/>
      <c r="U109" s="186"/>
    </row>
    <row r="110" spans="1:21" s="38" customFormat="1" x14ac:dyDescent="0.3">
      <c r="A110" s="31"/>
      <c r="B110" s="31"/>
      <c r="C110" s="32"/>
      <c r="D110" s="32"/>
      <c r="E110" s="32"/>
      <c r="F110" s="32"/>
      <c r="G110" s="32"/>
      <c r="H110" s="32"/>
      <c r="I110" s="158"/>
      <c r="J110" s="158"/>
      <c r="K110" s="158"/>
      <c r="L110" s="159"/>
      <c r="M110" s="159"/>
      <c r="N110" s="159"/>
      <c r="O110" s="159"/>
      <c r="P110" s="46"/>
      <c r="Q110" s="45"/>
      <c r="R110" s="45"/>
      <c r="S110" s="45"/>
      <c r="T110" s="186"/>
      <c r="U110" s="186"/>
    </row>
    <row r="111" spans="1:21" s="38" customFormat="1" x14ac:dyDescent="0.3">
      <c r="A111" s="31"/>
      <c r="B111" s="31"/>
      <c r="C111" s="32"/>
      <c r="D111" s="32"/>
      <c r="E111" s="32"/>
      <c r="F111" s="32"/>
      <c r="G111" s="32"/>
      <c r="H111" s="32"/>
      <c r="I111" s="158"/>
      <c r="J111" s="158"/>
      <c r="K111" s="158"/>
      <c r="L111" s="159"/>
      <c r="M111" s="159"/>
      <c r="N111" s="159"/>
      <c r="O111" s="159"/>
      <c r="P111" s="46"/>
      <c r="Q111" s="45"/>
      <c r="R111" s="45"/>
      <c r="S111" s="45"/>
      <c r="T111" s="186"/>
      <c r="U111" s="186"/>
    </row>
    <row r="112" spans="1:21" s="38" customFormat="1" x14ac:dyDescent="0.3">
      <c r="A112" s="31"/>
      <c r="B112" s="31"/>
      <c r="C112" s="32"/>
      <c r="D112" s="32"/>
      <c r="E112" s="32"/>
      <c r="F112" s="32"/>
      <c r="G112" s="32"/>
      <c r="H112" s="32"/>
      <c r="I112" s="158"/>
      <c r="J112" s="158"/>
      <c r="K112" s="158"/>
      <c r="L112" s="159"/>
      <c r="M112" s="159"/>
      <c r="N112" s="159"/>
      <c r="O112" s="159"/>
      <c r="P112" s="46"/>
      <c r="Q112" s="45"/>
      <c r="R112" s="45"/>
      <c r="S112" s="45"/>
      <c r="T112" s="186"/>
      <c r="U112" s="186"/>
    </row>
    <row r="113" spans="1:21" s="38" customFormat="1" x14ac:dyDescent="0.3">
      <c r="A113" s="31"/>
      <c r="B113" s="31"/>
      <c r="C113" s="32"/>
      <c r="D113" s="32"/>
      <c r="E113" s="32"/>
      <c r="F113" s="32"/>
      <c r="G113" s="32"/>
      <c r="H113" s="32"/>
      <c r="I113" s="158"/>
      <c r="J113" s="158"/>
      <c r="K113" s="158"/>
      <c r="L113" s="159"/>
      <c r="M113" s="159"/>
      <c r="N113" s="159"/>
      <c r="O113" s="159"/>
      <c r="P113" s="46"/>
      <c r="Q113" s="45"/>
      <c r="R113" s="45"/>
      <c r="S113" s="45"/>
      <c r="T113" s="186"/>
      <c r="U113" s="186"/>
    </row>
    <row r="114" spans="1:21" s="38" customFormat="1" x14ac:dyDescent="0.3">
      <c r="A114" s="31"/>
      <c r="B114" s="31"/>
      <c r="C114" s="32"/>
      <c r="D114" s="32"/>
      <c r="E114" s="32"/>
      <c r="F114" s="32"/>
      <c r="G114" s="32"/>
      <c r="H114" s="32"/>
      <c r="I114" s="158"/>
      <c r="J114" s="158"/>
      <c r="K114" s="158"/>
      <c r="L114" s="159"/>
      <c r="M114" s="159"/>
      <c r="N114" s="159"/>
      <c r="O114" s="159"/>
      <c r="P114" s="46"/>
      <c r="Q114" s="45"/>
      <c r="R114" s="45"/>
      <c r="S114" s="45"/>
      <c r="T114" s="186"/>
      <c r="U114" s="186"/>
    </row>
    <row r="115" spans="1:21" s="38" customFormat="1" x14ac:dyDescent="0.3">
      <c r="A115" s="31"/>
      <c r="B115" s="31"/>
      <c r="C115" s="32"/>
      <c r="D115" s="32"/>
      <c r="E115" s="32"/>
      <c r="F115" s="32"/>
      <c r="G115" s="32"/>
      <c r="H115" s="32"/>
      <c r="I115" s="158"/>
      <c r="J115" s="158"/>
      <c r="K115" s="158"/>
      <c r="L115" s="159"/>
      <c r="M115" s="159"/>
      <c r="N115" s="159"/>
      <c r="O115" s="159"/>
      <c r="P115" s="46"/>
      <c r="Q115" s="45"/>
      <c r="R115" s="45"/>
      <c r="S115" s="45"/>
      <c r="T115" s="186"/>
      <c r="U115" s="186"/>
    </row>
    <row r="116" spans="1:21" s="38" customFormat="1" x14ac:dyDescent="0.3">
      <c r="A116" s="31"/>
      <c r="B116" s="31"/>
      <c r="C116" s="32"/>
      <c r="D116" s="32"/>
      <c r="E116" s="32"/>
      <c r="F116" s="32"/>
      <c r="G116" s="32"/>
      <c r="H116" s="32"/>
      <c r="I116" s="158"/>
      <c r="J116" s="158"/>
      <c r="K116" s="158"/>
      <c r="L116" s="159"/>
      <c r="M116" s="159"/>
      <c r="N116" s="159"/>
      <c r="O116" s="159"/>
      <c r="P116" s="46"/>
      <c r="Q116" s="45"/>
      <c r="R116" s="45"/>
      <c r="S116" s="45"/>
      <c r="T116" s="186"/>
      <c r="U116" s="186"/>
    </row>
    <row r="117" spans="1:21" s="38" customFormat="1" x14ac:dyDescent="0.3">
      <c r="A117" s="31"/>
      <c r="B117" s="31"/>
      <c r="C117" s="32"/>
      <c r="D117" s="32"/>
      <c r="E117" s="32"/>
      <c r="F117" s="32"/>
      <c r="G117" s="32"/>
      <c r="H117" s="32"/>
      <c r="I117" s="158"/>
      <c r="J117" s="158"/>
      <c r="K117" s="158"/>
      <c r="L117" s="159"/>
      <c r="M117" s="159"/>
      <c r="N117" s="159"/>
      <c r="O117" s="159"/>
      <c r="P117" s="46"/>
      <c r="Q117" s="45"/>
      <c r="R117" s="45"/>
      <c r="S117" s="45"/>
      <c r="T117" s="186"/>
      <c r="U117" s="186"/>
    </row>
    <row r="118" spans="1:21" s="38" customFormat="1" x14ac:dyDescent="0.3">
      <c r="A118" s="31"/>
      <c r="B118" s="31"/>
      <c r="C118" s="32"/>
      <c r="D118" s="32"/>
      <c r="E118" s="32"/>
      <c r="F118" s="32"/>
      <c r="G118" s="32"/>
      <c r="H118" s="32"/>
      <c r="I118" s="158"/>
      <c r="J118" s="158"/>
      <c r="K118" s="158"/>
      <c r="L118" s="159"/>
      <c r="M118" s="159"/>
      <c r="N118" s="159"/>
      <c r="O118" s="159"/>
      <c r="P118" s="46"/>
      <c r="Q118" s="45"/>
      <c r="R118" s="45"/>
      <c r="S118" s="45"/>
      <c r="T118" s="186"/>
      <c r="U118" s="186"/>
    </row>
    <row r="119" spans="1:21" s="38" customFormat="1" x14ac:dyDescent="0.3">
      <c r="A119" s="31"/>
      <c r="B119" s="31"/>
      <c r="C119" s="32"/>
      <c r="D119" s="32"/>
      <c r="E119" s="32"/>
      <c r="F119" s="32"/>
      <c r="G119" s="32"/>
      <c r="H119" s="32"/>
      <c r="I119" s="158"/>
      <c r="J119" s="158"/>
      <c r="K119" s="158"/>
      <c r="L119" s="159"/>
      <c r="M119" s="159"/>
      <c r="N119" s="159"/>
      <c r="O119" s="159"/>
      <c r="P119" s="46"/>
      <c r="Q119" s="45"/>
      <c r="R119" s="45"/>
      <c r="S119" s="45"/>
      <c r="T119" s="186"/>
      <c r="U119" s="186"/>
    </row>
    <row r="120" spans="1:21" s="38" customFormat="1" x14ac:dyDescent="0.3">
      <c r="A120" s="31"/>
      <c r="B120" s="31"/>
      <c r="C120" s="32"/>
      <c r="D120" s="32"/>
      <c r="E120" s="32"/>
      <c r="F120" s="32"/>
      <c r="G120" s="32"/>
      <c r="H120" s="32"/>
      <c r="I120" s="158"/>
      <c r="J120" s="158"/>
      <c r="K120" s="158"/>
      <c r="L120" s="159"/>
      <c r="M120" s="159"/>
      <c r="N120" s="159"/>
      <c r="O120" s="159"/>
      <c r="P120" s="46"/>
      <c r="Q120" s="45"/>
      <c r="R120" s="45"/>
      <c r="S120" s="45"/>
      <c r="T120" s="186"/>
      <c r="U120" s="186"/>
    </row>
    <row r="121" spans="1:21" s="38" customFormat="1" x14ac:dyDescent="0.3">
      <c r="A121" s="31"/>
      <c r="B121" s="31"/>
      <c r="C121" s="32"/>
      <c r="D121" s="32"/>
      <c r="E121" s="32"/>
      <c r="F121" s="32"/>
      <c r="G121" s="32"/>
      <c r="H121" s="32"/>
      <c r="I121" s="158"/>
      <c r="J121" s="158"/>
      <c r="K121" s="158"/>
      <c r="L121" s="159"/>
      <c r="M121" s="159"/>
      <c r="N121" s="159"/>
      <c r="O121" s="159"/>
      <c r="P121" s="46"/>
      <c r="Q121" s="45"/>
      <c r="R121" s="45"/>
      <c r="S121" s="45"/>
      <c r="T121" s="186"/>
      <c r="U121" s="186"/>
    </row>
    <row r="122" spans="1:21" s="38" customFormat="1" x14ac:dyDescent="0.3">
      <c r="A122" s="31"/>
      <c r="B122" s="31"/>
      <c r="C122" s="32"/>
      <c r="D122" s="32"/>
      <c r="E122" s="32"/>
      <c r="F122" s="32"/>
      <c r="G122" s="32"/>
      <c r="H122" s="32"/>
      <c r="I122" s="158"/>
      <c r="J122" s="158"/>
      <c r="K122" s="158"/>
      <c r="L122" s="159"/>
      <c r="M122" s="159"/>
      <c r="N122" s="159"/>
      <c r="O122" s="159"/>
      <c r="P122" s="46"/>
      <c r="Q122" s="45"/>
      <c r="R122" s="45"/>
      <c r="S122" s="45"/>
      <c r="T122" s="186"/>
      <c r="U122" s="186"/>
    </row>
    <row r="123" spans="1:21" s="38" customFormat="1" x14ac:dyDescent="0.3">
      <c r="A123" s="31"/>
      <c r="B123" s="31"/>
      <c r="C123" s="32"/>
      <c r="D123" s="32"/>
      <c r="E123" s="32"/>
      <c r="F123" s="32"/>
      <c r="G123" s="32"/>
      <c r="H123" s="32"/>
      <c r="I123" s="158"/>
      <c r="J123" s="158"/>
      <c r="K123" s="158"/>
      <c r="L123" s="159"/>
      <c r="M123" s="159"/>
      <c r="N123" s="159"/>
      <c r="O123" s="159"/>
      <c r="P123" s="46"/>
      <c r="Q123" s="45"/>
      <c r="R123" s="45"/>
      <c r="S123" s="45"/>
      <c r="T123" s="186"/>
      <c r="U123" s="186"/>
    </row>
    <row r="124" spans="1:21" s="38" customFormat="1" x14ac:dyDescent="0.3">
      <c r="A124" s="31"/>
      <c r="B124" s="31"/>
      <c r="C124" s="32"/>
      <c r="D124" s="32"/>
      <c r="E124" s="32"/>
      <c r="F124" s="32"/>
      <c r="G124" s="32"/>
      <c r="H124" s="32"/>
      <c r="I124" s="158"/>
      <c r="J124" s="158"/>
      <c r="K124" s="158"/>
      <c r="L124" s="159"/>
      <c r="M124" s="159"/>
      <c r="N124" s="159"/>
      <c r="O124" s="159"/>
      <c r="P124" s="46"/>
      <c r="Q124" s="45"/>
      <c r="R124" s="45"/>
      <c r="S124" s="45"/>
      <c r="T124" s="186"/>
      <c r="U124" s="186"/>
    </row>
    <row r="125" spans="1:21" s="38" customFormat="1" x14ac:dyDescent="0.3">
      <c r="A125" s="31"/>
      <c r="B125" s="31"/>
      <c r="C125" s="32"/>
      <c r="D125" s="32"/>
      <c r="E125" s="32"/>
      <c r="F125" s="32"/>
      <c r="G125" s="32"/>
      <c r="H125" s="32"/>
      <c r="I125" s="158"/>
      <c r="J125" s="158"/>
      <c r="K125" s="158"/>
      <c r="L125" s="159"/>
      <c r="M125" s="159"/>
      <c r="N125" s="159"/>
      <c r="O125" s="159"/>
      <c r="P125" s="46"/>
      <c r="Q125" s="45"/>
      <c r="R125" s="45"/>
      <c r="S125" s="45"/>
      <c r="T125" s="186"/>
      <c r="U125" s="186"/>
    </row>
    <row r="126" spans="1:21" s="38" customFormat="1" x14ac:dyDescent="0.3">
      <c r="A126" s="31"/>
      <c r="B126" s="31"/>
      <c r="C126" s="32"/>
      <c r="D126" s="32"/>
      <c r="E126" s="32"/>
      <c r="F126" s="32"/>
      <c r="G126" s="32"/>
      <c r="H126" s="32"/>
      <c r="I126" s="158"/>
      <c r="J126" s="158"/>
      <c r="K126" s="158"/>
      <c r="L126" s="159"/>
      <c r="M126" s="159"/>
      <c r="N126" s="159"/>
      <c r="O126" s="159"/>
      <c r="P126" s="46"/>
      <c r="Q126" s="45"/>
      <c r="R126" s="45"/>
      <c r="S126" s="45"/>
      <c r="T126" s="186"/>
      <c r="U126" s="186"/>
    </row>
    <row r="127" spans="1:21" s="38" customFormat="1" x14ac:dyDescent="0.3">
      <c r="A127" s="31"/>
      <c r="B127" s="31"/>
      <c r="C127" s="32"/>
      <c r="D127" s="32"/>
      <c r="E127" s="32"/>
      <c r="F127" s="32"/>
      <c r="G127" s="32"/>
      <c r="H127" s="32"/>
      <c r="I127" s="158"/>
      <c r="J127" s="158"/>
      <c r="K127" s="158"/>
      <c r="L127" s="159"/>
      <c r="M127" s="159"/>
      <c r="N127" s="159"/>
      <c r="O127" s="159"/>
      <c r="P127" s="46"/>
      <c r="Q127" s="45"/>
      <c r="R127" s="45"/>
      <c r="S127" s="45"/>
      <c r="T127" s="186"/>
      <c r="U127" s="186"/>
    </row>
    <row r="128" spans="1:21" s="38" customFormat="1" x14ac:dyDescent="0.3">
      <c r="A128" s="31"/>
      <c r="B128" s="31"/>
      <c r="C128" s="32"/>
      <c r="D128" s="32"/>
      <c r="E128" s="32"/>
      <c r="F128" s="32"/>
      <c r="G128" s="32"/>
      <c r="H128" s="32"/>
      <c r="I128" s="158"/>
      <c r="J128" s="158"/>
      <c r="K128" s="158"/>
      <c r="L128" s="159"/>
      <c r="M128" s="159"/>
      <c r="N128" s="159"/>
      <c r="O128" s="159"/>
      <c r="P128" s="46"/>
      <c r="Q128" s="45"/>
      <c r="R128" s="45"/>
      <c r="S128" s="45"/>
      <c r="T128" s="186"/>
      <c r="U128" s="186"/>
    </row>
    <row r="129" spans="1:21" s="38" customFormat="1" x14ac:dyDescent="0.3">
      <c r="A129" s="31"/>
      <c r="B129" s="31"/>
      <c r="C129" s="32"/>
      <c r="D129" s="32"/>
      <c r="E129" s="32"/>
      <c r="F129" s="32"/>
      <c r="G129" s="32"/>
      <c r="H129" s="32"/>
      <c r="I129" s="158"/>
      <c r="J129" s="158"/>
      <c r="K129" s="158"/>
      <c r="L129" s="159"/>
      <c r="M129" s="159"/>
      <c r="N129" s="159"/>
      <c r="O129" s="159"/>
      <c r="P129" s="46"/>
      <c r="Q129" s="45"/>
      <c r="R129" s="45"/>
      <c r="S129" s="45"/>
      <c r="T129" s="186"/>
      <c r="U129" s="186"/>
    </row>
    <row r="130" spans="1:21" s="38" customFormat="1" x14ac:dyDescent="0.3">
      <c r="A130" s="31"/>
      <c r="B130" s="31"/>
      <c r="C130" s="32"/>
      <c r="D130" s="32"/>
      <c r="E130" s="32"/>
      <c r="F130" s="32"/>
      <c r="G130" s="32"/>
      <c r="H130" s="32"/>
      <c r="I130" s="158"/>
      <c r="J130" s="158"/>
      <c r="K130" s="158"/>
      <c r="L130" s="159"/>
      <c r="M130" s="159"/>
      <c r="N130" s="159"/>
      <c r="O130" s="159"/>
      <c r="P130" s="46"/>
      <c r="Q130" s="45"/>
      <c r="R130" s="45"/>
      <c r="S130" s="45"/>
      <c r="T130" s="186"/>
      <c r="U130" s="186"/>
    </row>
    <row r="131" spans="1:21" s="38" customFormat="1" x14ac:dyDescent="0.3">
      <c r="A131" s="31"/>
      <c r="B131" s="31"/>
      <c r="C131" s="32"/>
      <c r="D131" s="32"/>
      <c r="E131" s="32"/>
      <c r="F131" s="32"/>
      <c r="G131" s="32"/>
      <c r="H131" s="32"/>
      <c r="I131" s="158"/>
      <c r="J131" s="158"/>
      <c r="K131" s="158"/>
      <c r="L131" s="159"/>
      <c r="M131" s="159"/>
      <c r="N131" s="159"/>
      <c r="O131" s="159"/>
      <c r="P131" s="46"/>
      <c r="Q131" s="45"/>
      <c r="R131" s="45"/>
      <c r="S131" s="45"/>
      <c r="T131" s="186"/>
      <c r="U131" s="186"/>
    </row>
    <row r="132" spans="1:21" s="38" customFormat="1" x14ac:dyDescent="0.3">
      <c r="A132" s="31"/>
      <c r="B132" s="31"/>
      <c r="C132" s="32"/>
      <c r="D132" s="32"/>
      <c r="E132" s="32"/>
      <c r="F132" s="32"/>
      <c r="G132" s="32"/>
      <c r="H132" s="32"/>
      <c r="I132" s="158"/>
      <c r="J132" s="158"/>
      <c r="K132" s="158"/>
      <c r="L132" s="159"/>
      <c r="M132" s="159"/>
      <c r="N132" s="159"/>
      <c r="O132" s="159"/>
      <c r="P132" s="46"/>
      <c r="Q132" s="45"/>
      <c r="R132" s="45"/>
      <c r="S132" s="45"/>
      <c r="T132" s="186"/>
      <c r="U132" s="186"/>
    </row>
    <row r="133" spans="1:21" s="38" customFormat="1" x14ac:dyDescent="0.3">
      <c r="A133" s="31"/>
      <c r="B133" s="31"/>
      <c r="C133" s="32"/>
      <c r="D133" s="32"/>
      <c r="E133" s="32"/>
      <c r="F133" s="32"/>
      <c r="G133" s="32"/>
      <c r="H133" s="32"/>
      <c r="I133" s="158"/>
      <c r="J133" s="158"/>
      <c r="K133" s="158"/>
      <c r="L133" s="159"/>
      <c r="M133" s="159"/>
      <c r="N133" s="159"/>
      <c r="O133" s="159"/>
      <c r="P133" s="46"/>
      <c r="Q133" s="45"/>
      <c r="R133" s="45"/>
      <c r="S133" s="45"/>
      <c r="T133" s="186"/>
      <c r="U133" s="186"/>
    </row>
    <row r="134" spans="1:21" s="38" customFormat="1" x14ac:dyDescent="0.3">
      <c r="A134" s="31"/>
      <c r="B134" s="31"/>
      <c r="C134" s="32"/>
      <c r="D134" s="32"/>
      <c r="E134" s="32"/>
      <c r="F134" s="32"/>
      <c r="G134" s="32"/>
      <c r="H134" s="32"/>
      <c r="I134" s="158"/>
      <c r="J134" s="158"/>
      <c r="K134" s="158"/>
      <c r="L134" s="159"/>
      <c r="M134" s="159"/>
      <c r="N134" s="159"/>
      <c r="O134" s="159"/>
      <c r="P134" s="46"/>
      <c r="Q134" s="45"/>
      <c r="R134" s="45"/>
      <c r="S134" s="45"/>
      <c r="T134" s="186"/>
      <c r="U134" s="186"/>
    </row>
    <row r="135" spans="1:21" s="38" customFormat="1" x14ac:dyDescent="0.3">
      <c r="A135" s="31"/>
      <c r="B135" s="31"/>
      <c r="C135" s="32"/>
      <c r="D135" s="32"/>
      <c r="E135" s="32"/>
      <c r="F135" s="32"/>
      <c r="G135" s="32"/>
      <c r="H135" s="32"/>
      <c r="I135" s="158"/>
      <c r="J135" s="158"/>
      <c r="K135" s="158"/>
      <c r="L135" s="159"/>
      <c r="M135" s="159"/>
      <c r="N135" s="159"/>
      <c r="O135" s="159"/>
      <c r="P135" s="46"/>
      <c r="Q135" s="45"/>
      <c r="R135" s="45"/>
      <c r="S135" s="45"/>
      <c r="T135" s="186"/>
      <c r="U135" s="186"/>
    </row>
    <row r="136" spans="1:21" s="38" customFormat="1" x14ac:dyDescent="0.3">
      <c r="A136" s="31"/>
      <c r="B136" s="31"/>
      <c r="C136" s="32"/>
      <c r="D136" s="32"/>
      <c r="E136" s="32"/>
      <c r="F136" s="32"/>
      <c r="G136" s="32"/>
      <c r="H136" s="32"/>
      <c r="I136" s="158"/>
      <c r="J136" s="158"/>
      <c r="K136" s="158"/>
      <c r="L136" s="159"/>
      <c r="M136" s="159"/>
      <c r="N136" s="159"/>
      <c r="O136" s="159"/>
      <c r="P136" s="46"/>
      <c r="Q136" s="45"/>
      <c r="R136" s="45"/>
      <c r="S136" s="45"/>
      <c r="T136" s="186"/>
      <c r="U136" s="186"/>
    </row>
    <row r="137" spans="1:21" s="38" customFormat="1" x14ac:dyDescent="0.3">
      <c r="A137" s="31"/>
      <c r="B137" s="31"/>
      <c r="C137" s="32"/>
      <c r="D137" s="32"/>
      <c r="E137" s="32"/>
      <c r="F137" s="32"/>
      <c r="G137" s="32"/>
      <c r="H137" s="32"/>
      <c r="I137" s="158"/>
      <c r="J137" s="158"/>
      <c r="K137" s="158"/>
      <c r="L137" s="159"/>
      <c r="M137" s="159"/>
      <c r="N137" s="159"/>
      <c r="O137" s="159"/>
      <c r="P137" s="46"/>
      <c r="Q137" s="45"/>
      <c r="R137" s="45"/>
      <c r="S137" s="45"/>
      <c r="T137" s="186"/>
      <c r="U137" s="186"/>
    </row>
    <row r="138" spans="1:21" s="38" customFormat="1" x14ac:dyDescent="0.3">
      <c r="A138" s="31"/>
      <c r="B138" s="31"/>
      <c r="C138" s="32"/>
      <c r="D138" s="32"/>
      <c r="E138" s="32"/>
      <c r="F138" s="32"/>
      <c r="G138" s="32"/>
      <c r="H138" s="32"/>
      <c r="I138" s="158"/>
      <c r="J138" s="158"/>
      <c r="K138" s="158"/>
      <c r="L138" s="159"/>
      <c r="M138" s="159"/>
      <c r="N138" s="159"/>
      <c r="O138" s="159"/>
      <c r="P138" s="46"/>
      <c r="Q138" s="45"/>
      <c r="R138" s="45"/>
      <c r="S138" s="45"/>
      <c r="T138" s="186"/>
      <c r="U138" s="186"/>
    </row>
    <row r="139" spans="1:21" s="38" customFormat="1" x14ac:dyDescent="0.3">
      <c r="A139" s="31"/>
      <c r="B139" s="31"/>
      <c r="C139" s="32"/>
      <c r="D139" s="32"/>
      <c r="E139" s="32"/>
      <c r="F139" s="32"/>
      <c r="G139" s="32"/>
      <c r="H139" s="32"/>
      <c r="I139" s="158"/>
      <c r="J139" s="158"/>
      <c r="K139" s="158"/>
      <c r="L139" s="159"/>
      <c r="M139" s="159"/>
      <c r="N139" s="159"/>
      <c r="O139" s="159"/>
      <c r="P139" s="46"/>
      <c r="Q139" s="45"/>
      <c r="R139" s="45"/>
      <c r="S139" s="45"/>
      <c r="T139" s="186"/>
      <c r="U139" s="186"/>
    </row>
    <row r="140" spans="1:21" s="38" customFormat="1" x14ac:dyDescent="0.3">
      <c r="A140" s="31"/>
      <c r="B140" s="31"/>
      <c r="C140" s="32"/>
      <c r="D140" s="32"/>
      <c r="E140" s="32"/>
      <c r="F140" s="32"/>
      <c r="G140" s="32"/>
      <c r="H140" s="32"/>
      <c r="I140" s="158"/>
      <c r="J140" s="158"/>
      <c r="K140" s="158"/>
      <c r="L140" s="159"/>
      <c r="M140" s="159"/>
      <c r="N140" s="159"/>
      <c r="O140" s="159"/>
      <c r="P140" s="46"/>
      <c r="Q140" s="45"/>
      <c r="R140" s="45"/>
      <c r="S140" s="45"/>
      <c r="T140" s="186"/>
      <c r="U140" s="186"/>
    </row>
    <row r="141" spans="1:21" s="38" customFormat="1" x14ac:dyDescent="0.3">
      <c r="A141" s="31"/>
      <c r="B141" s="31"/>
      <c r="C141" s="32"/>
      <c r="D141" s="32"/>
      <c r="E141" s="32"/>
      <c r="F141" s="32"/>
      <c r="G141" s="32"/>
      <c r="H141" s="32"/>
      <c r="I141" s="158"/>
      <c r="J141" s="158"/>
      <c r="K141" s="158"/>
      <c r="L141" s="159"/>
      <c r="M141" s="159"/>
      <c r="N141" s="159"/>
      <c r="O141" s="159"/>
      <c r="P141" s="46"/>
      <c r="Q141" s="45"/>
      <c r="R141" s="45"/>
      <c r="S141" s="45"/>
      <c r="T141" s="186"/>
      <c r="U141" s="186"/>
    </row>
    <row r="142" spans="1:21" s="38" customFormat="1" x14ac:dyDescent="0.3">
      <c r="A142" s="31"/>
      <c r="B142" s="31"/>
      <c r="C142" s="32"/>
      <c r="D142" s="32"/>
      <c r="E142" s="32"/>
      <c r="F142" s="32"/>
      <c r="G142" s="32"/>
      <c r="H142" s="32"/>
      <c r="I142" s="158"/>
      <c r="J142" s="158"/>
      <c r="K142" s="158"/>
      <c r="L142" s="159"/>
      <c r="M142" s="159"/>
      <c r="N142" s="159"/>
      <c r="O142" s="159"/>
      <c r="P142" s="46"/>
      <c r="Q142" s="45"/>
      <c r="R142" s="45"/>
      <c r="S142" s="45"/>
      <c r="T142" s="186"/>
      <c r="U142" s="186"/>
    </row>
    <row r="143" spans="1:21" s="38" customFormat="1" x14ac:dyDescent="0.3">
      <c r="A143" s="31"/>
      <c r="B143" s="31"/>
      <c r="C143" s="32"/>
      <c r="D143" s="32"/>
      <c r="E143" s="32"/>
      <c r="F143" s="32"/>
      <c r="G143" s="32"/>
      <c r="H143" s="32"/>
      <c r="I143" s="158"/>
      <c r="J143" s="158"/>
      <c r="K143" s="158"/>
      <c r="L143" s="159"/>
      <c r="M143" s="159"/>
      <c r="N143" s="159"/>
      <c r="O143" s="159"/>
      <c r="P143" s="46"/>
      <c r="Q143" s="45"/>
      <c r="R143" s="45"/>
      <c r="S143" s="45"/>
      <c r="T143" s="186"/>
      <c r="U143" s="186"/>
    </row>
    <row r="144" spans="1:21" s="38" customFormat="1" x14ac:dyDescent="0.3">
      <c r="A144" s="31"/>
      <c r="B144" s="31"/>
      <c r="C144" s="32"/>
      <c r="D144" s="32"/>
      <c r="E144" s="32"/>
      <c r="F144" s="32"/>
      <c r="G144" s="32"/>
      <c r="H144" s="32"/>
      <c r="I144" s="158"/>
      <c r="J144" s="158"/>
      <c r="K144" s="158"/>
      <c r="L144" s="159"/>
      <c r="M144" s="159"/>
      <c r="N144" s="159"/>
      <c r="O144" s="159"/>
      <c r="P144" s="46"/>
      <c r="Q144" s="45"/>
      <c r="R144" s="45"/>
      <c r="S144" s="45"/>
      <c r="T144" s="186"/>
      <c r="U144" s="186"/>
    </row>
    <row r="145" spans="1:21" s="38" customFormat="1" x14ac:dyDescent="0.3">
      <c r="A145" s="31"/>
      <c r="B145" s="31"/>
      <c r="C145" s="32"/>
      <c r="D145" s="32"/>
      <c r="E145" s="32"/>
      <c r="F145" s="32"/>
      <c r="G145" s="32"/>
      <c r="H145" s="32"/>
      <c r="I145" s="158"/>
      <c r="J145" s="158"/>
      <c r="K145" s="158"/>
      <c r="L145" s="159"/>
      <c r="M145" s="159"/>
      <c r="N145" s="159"/>
      <c r="O145" s="159"/>
      <c r="P145" s="46"/>
      <c r="Q145" s="45"/>
      <c r="R145" s="45"/>
      <c r="S145" s="45"/>
      <c r="T145" s="186"/>
      <c r="U145" s="186"/>
    </row>
    <row r="146" spans="1:21" s="38" customFormat="1" x14ac:dyDescent="0.3">
      <c r="A146" s="31"/>
      <c r="B146" s="31"/>
      <c r="C146" s="32"/>
      <c r="D146" s="32"/>
      <c r="E146" s="32"/>
      <c r="F146" s="32"/>
      <c r="G146" s="32"/>
      <c r="H146" s="32"/>
      <c r="I146" s="158"/>
      <c r="J146" s="158"/>
      <c r="K146" s="158"/>
      <c r="L146" s="159"/>
      <c r="M146" s="159"/>
      <c r="N146" s="159"/>
      <c r="O146" s="159"/>
      <c r="P146" s="46"/>
      <c r="Q146" s="45"/>
      <c r="R146" s="45"/>
      <c r="S146" s="45"/>
      <c r="T146" s="186"/>
      <c r="U146" s="186"/>
    </row>
    <row r="147" spans="1:21" s="38" customFormat="1" x14ac:dyDescent="0.3">
      <c r="A147" s="31"/>
      <c r="B147" s="31"/>
      <c r="C147" s="32"/>
      <c r="D147" s="32"/>
      <c r="E147" s="32"/>
      <c r="F147" s="32"/>
      <c r="G147" s="32"/>
      <c r="H147" s="32"/>
      <c r="I147" s="158"/>
      <c r="J147" s="158"/>
      <c r="K147" s="158"/>
      <c r="L147" s="159"/>
      <c r="M147" s="159"/>
      <c r="N147" s="159"/>
      <c r="O147" s="159"/>
      <c r="P147" s="46"/>
      <c r="Q147" s="45"/>
      <c r="R147" s="45"/>
      <c r="S147" s="45"/>
      <c r="T147" s="186"/>
      <c r="U147" s="186"/>
    </row>
    <row r="148" spans="1:21" s="38" customFormat="1" x14ac:dyDescent="0.3">
      <c r="A148" s="31"/>
      <c r="B148" s="31"/>
      <c r="C148" s="32"/>
      <c r="D148" s="32"/>
      <c r="E148" s="32"/>
      <c r="F148" s="32"/>
      <c r="G148" s="32"/>
      <c r="H148" s="32"/>
      <c r="I148" s="158"/>
      <c r="J148" s="158"/>
      <c r="K148" s="158"/>
      <c r="L148" s="159"/>
      <c r="M148" s="159"/>
      <c r="N148" s="159"/>
      <c r="O148" s="159"/>
      <c r="P148" s="46"/>
      <c r="Q148" s="45"/>
      <c r="R148" s="45"/>
      <c r="S148" s="45"/>
      <c r="T148" s="186"/>
      <c r="U148" s="186"/>
    </row>
    <row r="149" spans="1:21" x14ac:dyDescent="0.3">
      <c r="A149" s="267"/>
      <c r="B149" s="267"/>
      <c r="C149" s="268"/>
      <c r="D149" s="268"/>
      <c r="E149" s="268"/>
      <c r="F149" s="268"/>
      <c r="G149" s="268"/>
      <c r="H149" s="268"/>
      <c r="I149" s="269"/>
      <c r="J149" s="269"/>
      <c r="K149" s="269"/>
      <c r="L149" s="270"/>
      <c r="M149" s="270"/>
      <c r="N149" s="270"/>
      <c r="O149" s="270"/>
      <c r="P149" s="260"/>
      <c r="Q149" s="259"/>
      <c r="R149" s="259"/>
      <c r="S149" s="259"/>
      <c r="T149" s="271"/>
      <c r="U149" s="272"/>
    </row>
    <row r="150" spans="1:21" x14ac:dyDescent="0.3">
      <c r="A150" s="273"/>
      <c r="B150" s="273"/>
      <c r="C150" s="160"/>
      <c r="D150" s="160"/>
      <c r="E150" s="160"/>
      <c r="F150" s="160"/>
      <c r="G150" s="160"/>
      <c r="H150" s="160"/>
      <c r="I150" s="161"/>
      <c r="J150" s="161"/>
      <c r="K150" s="161"/>
      <c r="L150" s="13"/>
      <c r="M150" s="13"/>
      <c r="N150" s="13"/>
      <c r="O150" s="13"/>
      <c r="P150" s="11"/>
      <c r="Q150" s="10"/>
      <c r="R150" s="10"/>
      <c r="S150" s="10"/>
      <c r="T150" s="187"/>
      <c r="U150" s="274"/>
    </row>
    <row r="151" spans="1:21" x14ac:dyDescent="0.3">
      <c r="A151" s="273"/>
      <c r="B151" s="273"/>
      <c r="C151" s="160"/>
      <c r="D151" s="160"/>
      <c r="E151" s="160"/>
      <c r="F151" s="160"/>
      <c r="G151" s="160"/>
      <c r="H151" s="160"/>
      <c r="I151" s="161"/>
      <c r="J151" s="161"/>
      <c r="K151" s="161"/>
      <c r="L151" s="13"/>
      <c r="M151" s="13"/>
      <c r="N151" s="13"/>
      <c r="O151" s="13"/>
      <c r="P151" s="11"/>
      <c r="Q151" s="10"/>
      <c r="R151" s="10"/>
      <c r="S151" s="10"/>
      <c r="T151" s="187"/>
      <c r="U151" s="274"/>
    </row>
    <row r="152" spans="1:21" x14ac:dyDescent="0.3">
      <c r="A152" s="273"/>
      <c r="B152" s="273"/>
      <c r="C152" s="160"/>
      <c r="D152" s="160"/>
      <c r="E152" s="160"/>
      <c r="F152" s="160"/>
      <c r="G152" s="160"/>
      <c r="H152" s="160"/>
      <c r="I152" s="161"/>
      <c r="J152" s="161"/>
      <c r="K152" s="161"/>
      <c r="L152" s="13"/>
      <c r="M152" s="13"/>
      <c r="N152" s="13"/>
      <c r="O152" s="13"/>
      <c r="P152" s="11"/>
      <c r="Q152" s="10"/>
      <c r="R152" s="10"/>
      <c r="S152" s="10"/>
      <c r="T152" s="187"/>
      <c r="U152" s="274"/>
    </row>
    <row r="153" spans="1:21" x14ac:dyDescent="0.3">
      <c r="A153" s="273"/>
      <c r="B153" s="273"/>
      <c r="C153" s="160"/>
      <c r="D153" s="160"/>
      <c r="E153" s="160"/>
      <c r="F153" s="160"/>
      <c r="G153" s="160"/>
      <c r="H153" s="160"/>
      <c r="I153" s="161"/>
      <c r="J153" s="161"/>
      <c r="K153" s="161"/>
      <c r="L153" s="13"/>
      <c r="M153" s="13"/>
      <c r="N153" s="13"/>
      <c r="O153" s="13"/>
      <c r="P153" s="11"/>
      <c r="Q153" s="10"/>
      <c r="R153" s="10"/>
      <c r="S153" s="10"/>
      <c r="T153" s="187"/>
      <c r="U153" s="274"/>
    </row>
    <row r="154" spans="1:21" x14ac:dyDescent="0.3">
      <c r="A154" s="273"/>
      <c r="B154" s="273"/>
      <c r="C154" s="160"/>
      <c r="D154" s="160"/>
      <c r="E154" s="160"/>
      <c r="F154" s="160"/>
      <c r="G154" s="160"/>
      <c r="H154" s="160"/>
      <c r="I154" s="161"/>
      <c r="J154" s="161"/>
      <c r="K154" s="161"/>
      <c r="L154" s="13"/>
      <c r="M154" s="13"/>
      <c r="N154" s="13"/>
      <c r="O154" s="13"/>
      <c r="P154" s="11"/>
      <c r="Q154" s="10"/>
      <c r="R154" s="10"/>
      <c r="S154" s="10"/>
      <c r="T154" s="187"/>
      <c r="U154" s="274"/>
    </row>
    <row r="155" spans="1:21" x14ac:dyDescent="0.3">
      <c r="A155" s="273"/>
      <c r="B155" s="273"/>
      <c r="C155" s="160"/>
      <c r="D155" s="160"/>
      <c r="E155" s="160"/>
      <c r="F155" s="160"/>
      <c r="G155" s="160"/>
      <c r="H155" s="160"/>
      <c r="I155" s="161"/>
      <c r="J155" s="161"/>
      <c r="K155" s="161"/>
      <c r="L155" s="13"/>
      <c r="M155" s="13"/>
      <c r="N155" s="13"/>
      <c r="O155" s="13"/>
      <c r="P155" s="11"/>
      <c r="Q155" s="10"/>
      <c r="R155" s="10"/>
      <c r="S155" s="10"/>
      <c r="T155" s="187"/>
      <c r="U155" s="274"/>
    </row>
    <row r="156" spans="1:21" x14ac:dyDescent="0.3">
      <c r="A156" s="273"/>
      <c r="B156" s="273"/>
      <c r="C156" s="160"/>
      <c r="D156" s="160"/>
      <c r="E156" s="160"/>
      <c r="F156" s="160"/>
      <c r="G156" s="160"/>
      <c r="H156" s="160"/>
      <c r="I156" s="161"/>
      <c r="J156" s="161"/>
      <c r="K156" s="161"/>
      <c r="L156" s="13"/>
      <c r="M156" s="13"/>
      <c r="N156" s="13"/>
      <c r="O156" s="13"/>
      <c r="P156" s="11"/>
      <c r="Q156" s="10"/>
      <c r="R156" s="10"/>
      <c r="S156" s="10"/>
      <c r="T156" s="187"/>
      <c r="U156" s="274"/>
    </row>
    <row r="157" spans="1:21" x14ac:dyDescent="0.3">
      <c r="A157" s="273"/>
      <c r="B157" s="273"/>
      <c r="C157" s="160"/>
      <c r="D157" s="160"/>
      <c r="E157" s="160"/>
      <c r="F157" s="160"/>
      <c r="G157" s="160"/>
      <c r="H157" s="160"/>
      <c r="I157" s="161"/>
      <c r="J157" s="161"/>
      <c r="K157" s="161"/>
      <c r="L157" s="13"/>
      <c r="M157" s="13"/>
      <c r="N157" s="13"/>
      <c r="O157" s="13"/>
      <c r="P157" s="11"/>
      <c r="Q157" s="10"/>
      <c r="R157" s="10"/>
      <c r="S157" s="10"/>
      <c r="T157" s="187"/>
      <c r="U157" s="274"/>
    </row>
    <row r="158" spans="1:21" x14ac:dyDescent="0.3">
      <c r="A158" s="273"/>
      <c r="B158" s="273"/>
      <c r="C158" s="160"/>
      <c r="D158" s="160"/>
      <c r="E158" s="160"/>
      <c r="F158" s="160"/>
      <c r="G158" s="160"/>
      <c r="H158" s="160"/>
      <c r="I158" s="161"/>
      <c r="J158" s="161"/>
      <c r="K158" s="161"/>
      <c r="L158" s="13"/>
      <c r="M158" s="13"/>
      <c r="N158" s="13"/>
      <c r="O158" s="13"/>
      <c r="P158" s="11"/>
      <c r="Q158" s="10"/>
      <c r="R158" s="10"/>
      <c r="S158" s="10"/>
      <c r="T158" s="187"/>
      <c r="U158" s="274"/>
    </row>
    <row r="159" spans="1:21" x14ac:dyDescent="0.3">
      <c r="A159" s="273"/>
      <c r="B159" s="273"/>
      <c r="C159" s="160"/>
      <c r="D159" s="160"/>
      <c r="E159" s="160"/>
      <c r="F159" s="160"/>
      <c r="G159" s="160"/>
      <c r="H159" s="160"/>
      <c r="I159" s="161"/>
      <c r="J159" s="161"/>
      <c r="K159" s="161"/>
      <c r="L159" s="13"/>
      <c r="M159" s="13"/>
      <c r="N159" s="13"/>
      <c r="O159" s="13"/>
      <c r="P159" s="11"/>
      <c r="Q159" s="10"/>
      <c r="R159" s="10"/>
      <c r="S159" s="10"/>
      <c r="T159" s="187"/>
      <c r="U159" s="274"/>
    </row>
    <row r="160" spans="1:21" x14ac:dyDescent="0.3">
      <c r="A160" s="273"/>
      <c r="B160" s="273"/>
      <c r="C160" s="160"/>
      <c r="D160" s="160"/>
      <c r="E160" s="160"/>
      <c r="F160" s="160"/>
      <c r="G160" s="160"/>
      <c r="H160" s="160"/>
      <c r="I160" s="161"/>
      <c r="J160" s="161"/>
      <c r="K160" s="161"/>
      <c r="L160" s="13"/>
      <c r="M160" s="13"/>
      <c r="N160" s="13"/>
      <c r="O160" s="13"/>
      <c r="P160" s="11"/>
      <c r="Q160" s="10"/>
      <c r="R160" s="10"/>
      <c r="S160" s="10"/>
      <c r="T160" s="187"/>
      <c r="U160" s="274"/>
    </row>
  </sheetData>
  <sheetProtection formatCells="0" formatRows="0" insertHyperlinks="0" autoFilter="0"/>
  <mergeCells count="1">
    <mergeCell ref="D1:U1"/>
  </mergeCells>
  <conditionalFormatting sqref="E3:E7">
    <cfRule type="cellIs" dxfId="77" priority="19" operator="equal">
      <formula>""</formula>
    </cfRule>
    <cfRule type="cellIs" dxfId="76" priority="20" operator="equal">
      <formula>"OK"</formula>
    </cfRule>
    <cfRule type="cellIs" dxfId="75" priority="23" operator="equal">
      <formula>"Nicht OK"</formula>
    </cfRule>
  </conditionalFormatting>
  <conditionalFormatting sqref="A2:I7">
    <cfRule type="expression" dxfId="74" priority="14">
      <formula>$A2="header"</formula>
    </cfRule>
  </conditionalFormatting>
  <conditionalFormatting sqref="A2:R2 Y2:Z2 A3:Z7">
    <cfRule type="expression" dxfId="73" priority="5">
      <formula>$A2="header"</formula>
    </cfRule>
    <cfRule type="expression" dxfId="72" priority="6">
      <formula>$A2="blank"</formula>
    </cfRule>
  </conditionalFormatting>
  <conditionalFormatting sqref="S2:X2">
    <cfRule type="expression" dxfId="71" priority="3">
      <formula>$A2="header"</formula>
    </cfRule>
    <cfRule type="expression" dxfId="70" priority="4">
      <formula>$A2="blank"</formula>
    </cfRule>
  </conditionalFormatting>
  <conditionalFormatting sqref="W2:X2">
    <cfRule type="expression" dxfId="69" priority="1">
      <formula>$A2="header"</formula>
    </cfRule>
    <cfRule type="expression" dxfId="68" priority="2">
      <formula>$A2="blank"</formula>
    </cfRule>
  </conditionalFormatting>
  <dataValidations count="1">
    <dataValidation type="list" allowBlank="1" showInputMessage="1" showErrorMessage="1" sqref="E4:E7" xr:uid="{00000000-0002-0000-0600-000000000000}">
      <formula1>"na,OK, Nicht OK"</formula1>
    </dataValidation>
  </dataValidations>
  <pageMargins left="0.7" right="0.7" top="0.78740157499999996" bottom="0.78740157499999996" header="0.3" footer="0.3"/>
  <pageSetup paperSize="9" orientation="portrait" r:id="rId1"/>
  <headerFooter>
    <oddHeader>&amp;L&amp;"Arial"&amp;8&amp;K000000INTERNAL&amp;1#</oddHead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N285"/>
  <sheetViews>
    <sheetView zoomScaleNormal="100" workbookViewId="0"/>
  </sheetViews>
  <sheetFormatPr baseColWidth="10" defaultColWidth="11.33203125" defaultRowHeight="13.2" x14ac:dyDescent="0.25"/>
  <cols>
    <col min="1" max="1" width="1.6640625" style="52" customWidth="1"/>
    <col min="2" max="2" width="10.88671875" style="85" customWidth="1"/>
    <col min="3" max="3" width="17.109375" style="85" customWidth="1"/>
    <col min="4" max="5" width="9" style="85" customWidth="1"/>
    <col min="6" max="6" width="40.88671875" style="85" customWidth="1"/>
    <col min="7" max="8" width="10.88671875" style="85" customWidth="1"/>
    <col min="9" max="9" width="1.6640625" style="81" customWidth="1"/>
    <col min="10" max="11" width="8.33203125" style="6" customWidth="1"/>
    <col min="12" max="12" width="9.5546875" style="6" customWidth="1"/>
    <col min="13" max="13" width="14.5546875" style="87" customWidth="1"/>
    <col min="14" max="14" width="11.33203125" style="6"/>
    <col min="15" max="19" width="11.33203125" style="87"/>
    <col min="20" max="16384" width="11.33203125" style="85"/>
  </cols>
  <sheetData>
    <row r="1" spans="1:20" s="75" customFormat="1" ht="60" customHeight="1" x14ac:dyDescent="0.25">
      <c r="A1" s="58"/>
      <c r="B1" s="472" t="s">
        <v>1150</v>
      </c>
      <c r="C1" s="473"/>
      <c r="D1" s="473"/>
      <c r="E1" s="473"/>
      <c r="F1" s="473"/>
      <c r="I1" s="76"/>
      <c r="J1" s="77"/>
      <c r="K1" s="77"/>
      <c r="L1" s="77"/>
      <c r="M1" s="77"/>
      <c r="N1" s="77"/>
      <c r="O1" s="77"/>
      <c r="P1" s="77"/>
      <c r="Q1" s="77"/>
      <c r="R1" s="77"/>
      <c r="S1" s="77"/>
    </row>
    <row r="2" spans="1:20" s="62" customFormat="1" ht="20.100000000000001" customHeight="1" x14ac:dyDescent="0.25">
      <c r="B2" s="78"/>
      <c r="C2" s="79"/>
      <c r="I2" s="80"/>
      <c r="J2" s="80"/>
      <c r="K2" s="80"/>
      <c r="L2" s="80"/>
      <c r="M2" s="80" t="s">
        <v>955</v>
      </c>
      <c r="N2" s="80"/>
      <c r="O2" s="80"/>
      <c r="P2" s="80"/>
      <c r="Q2" s="80"/>
      <c r="R2" s="80"/>
      <c r="S2" s="80"/>
    </row>
    <row r="3" spans="1:20" s="62" customFormat="1" ht="18" customHeight="1" x14ac:dyDescent="0.25">
      <c r="B3" s="215" t="s">
        <v>1</v>
      </c>
      <c r="C3" s="216">
        <f>Deckblatt!C3</f>
        <v>0</v>
      </c>
      <c r="D3" s="217"/>
      <c r="E3" s="217"/>
      <c r="F3" s="217"/>
      <c r="G3" s="217"/>
      <c r="H3" s="218"/>
      <c r="I3" s="80"/>
      <c r="J3" s="80"/>
      <c r="K3" s="80"/>
      <c r="L3" s="80"/>
      <c r="M3" s="80"/>
      <c r="N3" s="80"/>
      <c r="O3" s="80"/>
      <c r="P3" s="80"/>
      <c r="Q3" s="80"/>
      <c r="R3" s="80"/>
      <c r="S3" s="80"/>
    </row>
    <row r="4" spans="1:20" s="62" customFormat="1" ht="18" customHeight="1" x14ac:dyDescent="0.25">
      <c r="B4" s="215" t="s">
        <v>1289</v>
      </c>
      <c r="C4" s="216">
        <f>Deckblatt!C7</f>
        <v>0</v>
      </c>
      <c r="D4" s="217"/>
      <c r="E4" s="217"/>
      <c r="F4" s="217"/>
      <c r="G4" s="217"/>
      <c r="H4" s="218"/>
      <c r="I4" s="80"/>
      <c r="J4" s="80"/>
      <c r="K4" s="80"/>
      <c r="L4" s="80"/>
      <c r="M4" s="80"/>
      <c r="N4" s="80"/>
      <c r="O4" s="80"/>
      <c r="P4" s="80"/>
      <c r="Q4" s="80"/>
      <c r="R4" s="80"/>
      <c r="S4" s="80"/>
    </row>
    <row r="5" spans="1:20" s="83" customFormat="1" ht="18" customHeight="1" x14ac:dyDescent="0.3">
      <c r="A5" s="52"/>
      <c r="B5" s="216" t="s">
        <v>5</v>
      </c>
      <c r="C5" s="219">
        <f>Deckblatt!C11</f>
        <v>0</v>
      </c>
      <c r="D5" s="220"/>
      <c r="E5" s="220"/>
      <c r="F5" s="220"/>
      <c r="G5" s="114"/>
      <c r="H5" s="221"/>
      <c r="I5" s="81"/>
      <c r="J5" s="333"/>
      <c r="K5" s="333"/>
      <c r="L5" s="333"/>
      <c r="M5" s="82"/>
      <c r="N5" s="333"/>
      <c r="O5" s="82"/>
      <c r="P5" s="82"/>
      <c r="Q5" s="82"/>
      <c r="R5" s="82"/>
      <c r="S5" s="82"/>
    </row>
    <row r="6" spans="1:20" s="83" customFormat="1" ht="30.75" customHeight="1" x14ac:dyDescent="0.3">
      <c r="A6" s="52"/>
      <c r="B6" s="467" t="s">
        <v>6</v>
      </c>
      <c r="C6" s="468"/>
      <c r="D6" s="222" t="str">
        <f>J101</f>
        <v/>
      </c>
      <c r="E6" s="223"/>
      <c r="F6" s="224" t="s">
        <v>7</v>
      </c>
      <c r="G6" s="222">
        <f>G101</f>
        <v>3</v>
      </c>
      <c r="H6" s="225"/>
      <c r="I6" s="81"/>
      <c r="J6" s="333"/>
      <c r="K6" s="333"/>
      <c r="L6" s="333"/>
      <c r="M6" s="82"/>
      <c r="N6" s="333"/>
      <c r="O6" s="82"/>
      <c r="P6" s="82"/>
      <c r="Q6" s="82"/>
      <c r="R6" s="82"/>
      <c r="S6" s="82"/>
    </row>
    <row r="7" spans="1:20" ht="30.75" customHeight="1" x14ac:dyDescent="0.25">
      <c r="B7" s="84" t="s">
        <v>8</v>
      </c>
      <c r="H7" s="86"/>
    </row>
    <row r="8" spans="1:20" ht="155.25" customHeight="1" x14ac:dyDescent="0.25">
      <c r="B8" s="84"/>
      <c r="H8" s="86"/>
    </row>
    <row r="9" spans="1:20" ht="126.75" customHeight="1" x14ac:dyDescent="0.25">
      <c r="B9" s="84"/>
      <c r="H9" s="86"/>
    </row>
    <row r="10" spans="1:20" ht="28.5" customHeight="1" x14ac:dyDescent="0.25">
      <c r="B10" s="84"/>
      <c r="H10" s="86"/>
      <c r="T10" s="87"/>
    </row>
    <row r="11" spans="1:20" ht="31.5" customHeight="1" x14ac:dyDescent="0.25">
      <c r="B11" s="233" t="s">
        <v>195</v>
      </c>
      <c r="C11" s="234"/>
      <c r="D11" s="234"/>
      <c r="E11" s="234"/>
      <c r="F11" s="234"/>
      <c r="G11" s="234"/>
      <c r="H11" s="235"/>
      <c r="T11" s="87"/>
    </row>
    <row r="12" spans="1:20" ht="63" customHeight="1" x14ac:dyDescent="0.25">
      <c r="B12" s="128"/>
      <c r="H12" s="129"/>
      <c r="T12" s="87"/>
    </row>
    <row r="13" spans="1:20" ht="63" customHeight="1" x14ac:dyDescent="0.25">
      <c r="B13" s="128"/>
      <c r="H13" s="129"/>
      <c r="T13" s="87"/>
    </row>
    <row r="14" spans="1:20" ht="63" customHeight="1" x14ac:dyDescent="0.25">
      <c r="B14" s="128"/>
      <c r="H14" s="129"/>
      <c r="T14" s="87"/>
    </row>
    <row r="15" spans="1:20" ht="63" customHeight="1" x14ac:dyDescent="0.25">
      <c r="B15" s="128"/>
      <c r="H15" s="129"/>
      <c r="T15" s="87"/>
    </row>
    <row r="16" spans="1:20" ht="30.75" customHeight="1" x14ac:dyDescent="0.25">
      <c r="A16" s="127"/>
      <c r="B16" s="128"/>
      <c r="H16" s="129"/>
      <c r="I16" s="334"/>
    </row>
    <row r="17" spans="1:40" ht="27" customHeight="1" x14ac:dyDescent="0.25">
      <c r="A17" s="127"/>
      <c r="B17" s="236"/>
      <c r="C17" s="237"/>
      <c r="D17" s="237"/>
      <c r="E17" s="237"/>
      <c r="F17" s="237"/>
      <c r="G17" s="237"/>
      <c r="H17" s="238"/>
      <c r="I17" s="334"/>
    </row>
    <row r="18" spans="1:40" ht="18.75" customHeight="1" x14ac:dyDescent="0.25">
      <c r="A18" s="127"/>
      <c r="B18" s="88"/>
      <c r="I18" s="334"/>
    </row>
    <row r="19" spans="1:40" s="75" customFormat="1" ht="60" customHeight="1" x14ac:dyDescent="0.25">
      <c r="A19" s="58"/>
      <c r="B19" s="474" t="s">
        <v>9</v>
      </c>
      <c r="C19" s="474"/>
      <c r="D19" s="474"/>
      <c r="E19" s="474"/>
      <c r="F19" s="474"/>
      <c r="I19" s="76"/>
      <c r="J19" s="77"/>
      <c r="K19" s="77"/>
      <c r="L19" s="77"/>
      <c r="M19" s="77"/>
      <c r="N19" s="77"/>
      <c r="O19" s="77"/>
      <c r="P19" s="77"/>
      <c r="Q19" s="77"/>
      <c r="R19" s="77"/>
      <c r="S19" s="77"/>
      <c r="T19" s="90"/>
      <c r="W19" s="77"/>
      <c r="X19" s="77"/>
      <c r="Y19" s="77"/>
      <c r="Z19" s="77"/>
      <c r="AA19" s="77"/>
      <c r="AB19" s="77"/>
      <c r="AC19" s="77"/>
      <c r="AD19" s="77"/>
      <c r="AE19" s="77"/>
      <c r="AF19" s="77"/>
      <c r="AG19" s="77"/>
      <c r="AH19" s="77"/>
      <c r="AI19" s="77"/>
      <c r="AJ19" s="77"/>
      <c r="AK19" s="77"/>
      <c r="AL19" s="77"/>
      <c r="AM19" s="77"/>
      <c r="AN19" s="77"/>
    </row>
    <row r="20" spans="1:40" ht="33" customHeight="1" x14ac:dyDescent="0.25">
      <c r="B20" s="467" t="s">
        <v>6</v>
      </c>
      <c r="C20" s="468"/>
      <c r="D20" s="229" t="str">
        <f>J64</f>
        <v/>
      </c>
      <c r="E20" s="223"/>
      <c r="F20" s="224" t="s">
        <v>7</v>
      </c>
      <c r="G20" s="222">
        <f>G64</f>
        <v>3</v>
      </c>
      <c r="H20" s="225"/>
      <c r="J20" s="91"/>
      <c r="K20" s="91"/>
      <c r="L20" s="91"/>
      <c r="M20" s="92"/>
      <c r="N20" s="91"/>
      <c r="O20" s="92"/>
      <c r="P20" s="92"/>
      <c r="Q20" s="92"/>
      <c r="R20" s="92"/>
      <c r="S20" s="92"/>
      <c r="T20" s="93"/>
      <c r="U20" s="92"/>
      <c r="V20" s="92"/>
      <c r="W20" s="92"/>
      <c r="X20" s="92"/>
      <c r="Y20" s="92"/>
      <c r="Z20" s="87"/>
      <c r="AA20" s="87"/>
      <c r="AB20" s="87"/>
      <c r="AC20" s="87"/>
      <c r="AD20" s="87"/>
      <c r="AE20" s="87"/>
      <c r="AF20" s="87"/>
      <c r="AG20" s="87"/>
      <c r="AH20" s="87"/>
      <c r="AI20" s="87"/>
      <c r="AJ20" s="87"/>
      <c r="AK20" s="87"/>
      <c r="AL20" s="87"/>
      <c r="AM20" s="87"/>
      <c r="AN20" s="87"/>
    </row>
    <row r="21" spans="1:40" ht="20.100000000000001" customHeight="1" x14ac:dyDescent="0.25">
      <c r="B21" s="88" t="s">
        <v>10</v>
      </c>
      <c r="J21" s="91"/>
      <c r="K21" s="91"/>
      <c r="L21" s="91"/>
      <c r="M21" s="92"/>
      <c r="N21" s="91"/>
      <c r="O21" s="92"/>
      <c r="P21" s="92"/>
      <c r="Q21" s="92"/>
      <c r="R21" s="92"/>
      <c r="S21" s="92"/>
      <c r="T21" s="92"/>
      <c r="U21" s="92"/>
      <c r="V21" s="92"/>
      <c r="W21" s="92"/>
      <c r="X21" s="92"/>
      <c r="Y21" s="92"/>
      <c r="Z21" s="87"/>
      <c r="AA21" s="87"/>
      <c r="AB21" s="87"/>
      <c r="AC21" s="87"/>
      <c r="AD21" s="87"/>
      <c r="AE21" s="87"/>
      <c r="AF21" s="87"/>
      <c r="AG21" s="87"/>
      <c r="AH21" s="87"/>
      <c r="AI21" s="87"/>
      <c r="AJ21" s="87"/>
      <c r="AK21" s="87"/>
      <c r="AL21" s="87"/>
      <c r="AM21" s="87"/>
      <c r="AN21" s="87"/>
    </row>
    <row r="22" spans="1:40" s="83" customFormat="1" ht="28.5" customHeight="1" x14ac:dyDescent="0.3">
      <c r="A22" s="57"/>
      <c r="B22" s="230" t="s">
        <v>11</v>
      </c>
      <c r="C22" s="469" t="s">
        <v>12</v>
      </c>
      <c r="D22" s="469"/>
      <c r="E22" s="469"/>
      <c r="F22" s="469"/>
      <c r="G22" s="231" t="s">
        <v>13</v>
      </c>
      <c r="H22" s="232" t="s">
        <v>14</v>
      </c>
      <c r="I22" s="94"/>
      <c r="J22" s="335" t="s">
        <v>15</v>
      </c>
      <c r="K22" s="335"/>
      <c r="L22" s="335"/>
      <c r="M22" s="336" t="s">
        <v>16</v>
      </c>
      <c r="N22" s="336" t="s">
        <v>17</v>
      </c>
      <c r="O22" s="95"/>
      <c r="P22" s="95"/>
      <c r="Q22" s="95"/>
      <c r="R22" s="95"/>
      <c r="S22" s="96"/>
      <c r="T22" s="96"/>
      <c r="U22" s="96"/>
      <c r="V22" s="96"/>
      <c r="W22" s="96"/>
      <c r="X22" s="96"/>
      <c r="Y22" s="96"/>
      <c r="Z22" s="82"/>
      <c r="AA22" s="82"/>
      <c r="AB22" s="82"/>
      <c r="AC22" s="82"/>
      <c r="AD22" s="82"/>
      <c r="AE22" s="82"/>
      <c r="AF22" s="82"/>
      <c r="AG22" s="82"/>
      <c r="AH22" s="82"/>
      <c r="AI22" s="82"/>
      <c r="AJ22" s="82"/>
      <c r="AK22" s="82"/>
      <c r="AL22" s="82"/>
      <c r="AM22" s="82"/>
      <c r="AN22" s="82"/>
    </row>
    <row r="23" spans="1:40" ht="28.2" customHeight="1" x14ac:dyDescent="0.25">
      <c r="B23" s="208" t="s">
        <v>196</v>
      </c>
      <c r="C23" s="464" t="str">
        <f>VLOOKUP(B23,Informationssicherheit!$D$3:$I$241,6,FALSE)</f>
        <v>Inwieweit sind Richtlinien zur Informationssicherheit vorhanden?</v>
      </c>
      <c r="D23" s="465"/>
      <c r="E23" s="465"/>
      <c r="F23" s="466"/>
      <c r="G23" s="239">
        <f t="shared" ref="G23:G63" si="0">IF(H23="na","na",3)</f>
        <v>3</v>
      </c>
      <c r="H23" s="240" t="str">
        <f>IF(ISBLANK(VLOOKUP(B23,Informationssicherheit!$D$3:$E$241,2,FALSE)),"",VLOOKUP(B23,Informationssicherheit!$D$3:$E$241,2,FALSE))</f>
        <v/>
      </c>
      <c r="J23" s="91" t="str">
        <f>IF(H23="na","",IF(H23="","",IF((H23)&gt;G23,G23,(H23))))</f>
        <v/>
      </c>
      <c r="K23" s="337"/>
      <c r="L23" s="338"/>
      <c r="M23" s="339"/>
      <c r="N23" s="339"/>
      <c r="O23" s="101"/>
      <c r="P23" s="101"/>
      <c r="Q23" s="101"/>
      <c r="R23" s="101"/>
      <c r="S23" s="92"/>
      <c r="T23" s="92"/>
      <c r="U23" s="92"/>
      <c r="V23" s="92"/>
      <c r="W23" s="92"/>
      <c r="X23" s="92"/>
      <c r="Y23" s="92"/>
      <c r="Z23" s="87"/>
      <c r="AA23" s="87"/>
      <c r="AB23" s="87"/>
      <c r="AC23" s="87"/>
      <c r="AD23" s="87"/>
      <c r="AE23" s="87"/>
      <c r="AF23" s="87"/>
      <c r="AG23" s="87"/>
      <c r="AH23" s="87"/>
      <c r="AI23" s="87"/>
      <c r="AJ23" s="87"/>
      <c r="AK23" s="87"/>
      <c r="AL23" s="87"/>
      <c r="AM23" s="87"/>
      <c r="AN23" s="87"/>
    </row>
    <row r="24" spans="1:40" ht="28.2" customHeight="1" x14ac:dyDescent="0.25">
      <c r="B24" s="208" t="s">
        <v>197</v>
      </c>
      <c r="C24" s="464" t="str">
        <f>VLOOKUP(B24,Informationssicherheit!$D$3:$I$241,6,FALSE)</f>
        <v>Inwieweit wird in der Organisation Informationssicherheit gemanagt?</v>
      </c>
      <c r="D24" s="465"/>
      <c r="E24" s="465"/>
      <c r="F24" s="466"/>
      <c r="G24" s="239">
        <f t="shared" si="0"/>
        <v>3</v>
      </c>
      <c r="H24" s="240" t="str">
        <f>IF(ISBLANK(VLOOKUP(B24,Informationssicherheit!$D$3:$E$241,2,FALSE)),"",VLOOKUP(B24,Informationssicherheit!$D$3:$E$241,2,FALSE))</f>
        <v/>
      </c>
      <c r="J24" s="91" t="str">
        <f t="shared" ref="J24:J63" si="1">IF(H24="na","",IF(H24="","",IF((H24)&gt;G24,G24,(H24))))</f>
        <v/>
      </c>
      <c r="K24" s="337"/>
      <c r="L24" s="338"/>
      <c r="M24" s="339"/>
      <c r="N24" s="339"/>
      <c r="O24" s="101"/>
      <c r="P24" s="101"/>
      <c r="Q24" s="101"/>
      <c r="R24" s="101"/>
      <c r="S24" s="92"/>
      <c r="T24" s="123"/>
      <c r="U24" s="92"/>
      <c r="V24" s="92"/>
      <c r="W24" s="92"/>
      <c r="X24" s="92"/>
      <c r="Y24" s="92"/>
      <c r="Z24" s="87"/>
      <c r="AA24" s="87"/>
      <c r="AB24" s="87"/>
      <c r="AC24" s="87"/>
      <c r="AD24" s="87"/>
      <c r="AE24" s="87"/>
      <c r="AF24" s="87"/>
      <c r="AG24" s="87"/>
      <c r="AH24" s="87"/>
      <c r="AI24" s="87"/>
      <c r="AJ24" s="87"/>
      <c r="AK24" s="87"/>
      <c r="AL24" s="87"/>
      <c r="AM24" s="87"/>
      <c r="AN24" s="87"/>
    </row>
    <row r="25" spans="1:40" ht="28.2" customHeight="1" x14ac:dyDescent="0.3">
      <c r="B25" s="208" t="s">
        <v>198</v>
      </c>
      <c r="C25" s="464" t="str">
        <f>VLOOKUP(B25,Informationssicherheit!$D$3:$I$241,6,FALSE)</f>
        <v>Inwieweit sind die Verantwortlichkeiten für Informationssicherheit organisiert?</v>
      </c>
      <c r="D25" s="465"/>
      <c r="E25" s="465"/>
      <c r="F25" s="466"/>
      <c r="G25" s="239">
        <f t="shared" si="0"/>
        <v>3</v>
      </c>
      <c r="H25" s="240" t="str">
        <f>IF(ISBLANK(VLOOKUP(B25,Informationssicherheit!$D$3:$E$241,2,FALSE)),"",VLOOKUP(B25,Informationssicherheit!$D$3:$E$241,2,FALSE))</f>
        <v/>
      </c>
      <c r="J25" s="91" t="str">
        <f t="shared" si="1"/>
        <v/>
      </c>
      <c r="K25" s="337"/>
      <c r="L25" s="338"/>
      <c r="M25" s="338">
        <v>3</v>
      </c>
      <c r="N25" s="338" t="str">
        <f>IF(COUNT($H$23:$H$34)=0,"na",SUM($H$23:$H$34)/COUNT($H$23:$H$34))</f>
        <v>na</v>
      </c>
      <c r="O25" s="101" t="s">
        <v>199</v>
      </c>
      <c r="P25" s="101"/>
      <c r="Q25" s="101"/>
      <c r="R25" s="326"/>
      <c r="S25" s="92"/>
      <c r="T25" s="123"/>
      <c r="U25" s="92"/>
      <c r="V25" s="92"/>
      <c r="W25" s="92"/>
      <c r="X25" s="92"/>
      <c r="Y25" s="92"/>
      <c r="Z25" s="87"/>
      <c r="AA25" s="87"/>
      <c r="AB25" s="87"/>
      <c r="AC25" s="87"/>
      <c r="AD25" s="87"/>
      <c r="AE25" s="87"/>
      <c r="AF25" s="87"/>
      <c r="AG25" s="87"/>
      <c r="AH25" s="87"/>
      <c r="AI25" s="87"/>
      <c r="AJ25" s="87"/>
      <c r="AK25" s="87"/>
      <c r="AL25" s="87"/>
      <c r="AM25" s="87"/>
      <c r="AN25" s="87"/>
    </row>
    <row r="26" spans="1:40" ht="28.2" customHeight="1" x14ac:dyDescent="0.3">
      <c r="B26" s="208" t="s">
        <v>200</v>
      </c>
      <c r="C26" s="464" t="str">
        <f>VLOOKUP(B26,Informationssicherheit!$D$3:$I$241,6,FALSE)</f>
        <v>Inwieweit werden Informationssicherheitsanforderungen in Projekten berücksichtigt?</v>
      </c>
      <c r="D26" s="465"/>
      <c r="E26" s="465"/>
      <c r="F26" s="466"/>
      <c r="G26" s="239">
        <f t="shared" si="0"/>
        <v>3</v>
      </c>
      <c r="H26" s="240" t="str">
        <f>IF(ISBLANK(VLOOKUP(B26,Informationssicherheit!$D$3:$E$241,2,FALSE)),"",VLOOKUP(B26,Informationssicherheit!$D$3:$E$241,2,FALSE))</f>
        <v/>
      </c>
      <c r="J26" s="91" t="str">
        <f t="shared" si="1"/>
        <v/>
      </c>
      <c r="K26" s="338"/>
      <c r="L26" s="338"/>
      <c r="M26" s="338">
        <v>3</v>
      </c>
      <c r="N26" s="338" t="str">
        <f>IF(COUNT($H$35:$H$38)=0,"na",SUM($H$35:$H$38)/COUNT($H$35:$H$38))</f>
        <v>na</v>
      </c>
      <c r="O26" s="340" t="s">
        <v>1167</v>
      </c>
      <c r="P26" s="101"/>
      <c r="Q26" s="101"/>
      <c r="R26" s="326"/>
      <c r="S26" s="92"/>
      <c r="T26" s="123"/>
      <c r="U26" s="92"/>
      <c r="V26" s="92"/>
      <c r="W26" s="92"/>
      <c r="X26" s="92"/>
      <c r="Y26" s="92"/>
      <c r="Z26" s="87"/>
      <c r="AA26" s="87"/>
      <c r="AB26" s="87"/>
      <c r="AC26" s="87"/>
      <c r="AD26" s="87"/>
      <c r="AE26" s="87"/>
      <c r="AF26" s="87"/>
      <c r="AG26" s="87"/>
      <c r="AH26" s="87"/>
      <c r="AI26" s="87"/>
      <c r="AJ26" s="87"/>
      <c r="AK26" s="87"/>
      <c r="AL26" s="87"/>
      <c r="AM26" s="87"/>
      <c r="AN26" s="87"/>
    </row>
    <row r="27" spans="1:40" ht="28.2" customHeight="1" x14ac:dyDescent="0.3">
      <c r="B27" s="208" t="s">
        <v>956</v>
      </c>
      <c r="C27" s="464" t="str">
        <f>VLOOKUP(B27,Informationssicherheit!$D$3:$I$241,6,FALSE)</f>
        <v>Inwieweit sind die Verantwortlichkeiten zwischen organisationsfremden IT-Service-Anbietern und der eigenen Organisation definiert?</v>
      </c>
      <c r="D27" s="465"/>
      <c r="E27" s="465"/>
      <c r="F27" s="466"/>
      <c r="G27" s="239">
        <f t="shared" si="0"/>
        <v>3</v>
      </c>
      <c r="H27" s="240" t="str">
        <f>IF(ISBLANK(VLOOKUP(B27,Informationssicherheit!$D$3:$E$241,2,FALSE)),"",VLOOKUP(B27,Informationssicherheit!$D$3:$E$241,2,FALSE))</f>
        <v/>
      </c>
      <c r="J27" s="91" t="str">
        <f t="shared" si="1"/>
        <v/>
      </c>
      <c r="K27" s="338"/>
      <c r="L27" s="338"/>
      <c r="M27" s="338">
        <v>3</v>
      </c>
      <c r="N27" s="338" t="str">
        <f>IF(COUNT($H$39:$H$42)=0,"na",SUM($H$39:$H$42)/COUNT($H$39:$H$42))</f>
        <v>na</v>
      </c>
      <c r="O27" s="340" t="s">
        <v>1168</v>
      </c>
      <c r="P27" s="101"/>
      <c r="Q27" s="101"/>
      <c r="R27" s="326"/>
      <c r="S27" s="92"/>
      <c r="T27" s="123"/>
      <c r="U27" s="92"/>
      <c r="V27" s="92"/>
      <c r="W27" s="92"/>
      <c r="X27" s="92"/>
      <c r="Y27" s="92"/>
      <c r="Z27" s="87"/>
      <c r="AA27" s="87"/>
      <c r="AB27" s="87"/>
      <c r="AC27" s="87"/>
      <c r="AD27" s="87"/>
      <c r="AE27" s="87"/>
      <c r="AF27" s="87"/>
      <c r="AG27" s="87"/>
      <c r="AH27" s="87"/>
      <c r="AI27" s="87"/>
      <c r="AJ27" s="87"/>
      <c r="AK27" s="87"/>
      <c r="AL27" s="87"/>
      <c r="AM27" s="87"/>
      <c r="AN27" s="87"/>
    </row>
    <row r="28" spans="1:40" ht="28.2" customHeight="1" x14ac:dyDescent="0.3">
      <c r="B28" s="208" t="s">
        <v>202</v>
      </c>
      <c r="C28" s="464" t="str">
        <f>VLOOKUP(B28,Informationssicherheit!$D$3:$I$241,6,FALSE)</f>
        <v xml:space="preserve">Inwieweit werden Informationswerte (Assets) identifiziert und erfasst? </v>
      </c>
      <c r="D28" s="465"/>
      <c r="E28" s="465"/>
      <c r="F28" s="466"/>
      <c r="G28" s="239">
        <f t="shared" si="0"/>
        <v>3</v>
      </c>
      <c r="H28" s="240" t="str">
        <f>IF(ISBLANK(VLOOKUP(B28,Informationssicherheit!$D$3:$E$241,2,FALSE)),"",VLOOKUP(B28,Informationssicherheit!$D$3:$E$241,2,FALSE))</f>
        <v/>
      </c>
      <c r="J28" s="91" t="str">
        <f t="shared" si="1"/>
        <v/>
      </c>
      <c r="K28" s="338"/>
      <c r="L28" s="338"/>
      <c r="M28" s="338">
        <v>3</v>
      </c>
      <c r="N28" s="338" t="str">
        <f>IF(COUNT($H$43:$H$46)=0,"na",SUM($H$43:$H$46)/COUNT($H$43:$H$46))</f>
        <v>na</v>
      </c>
      <c r="O28" s="340" t="s">
        <v>201</v>
      </c>
      <c r="P28" s="101"/>
      <c r="Q28" s="101"/>
      <c r="R28" s="326"/>
      <c r="S28" s="92"/>
      <c r="T28" s="123"/>
      <c r="U28" s="92"/>
      <c r="V28" s="92"/>
      <c r="W28" s="92"/>
      <c r="X28" s="92"/>
      <c r="Y28" s="92"/>
      <c r="Z28" s="87"/>
      <c r="AA28" s="87"/>
      <c r="AB28" s="87"/>
      <c r="AC28" s="87"/>
      <c r="AD28" s="87"/>
      <c r="AE28" s="87"/>
      <c r="AF28" s="87"/>
      <c r="AG28" s="87"/>
      <c r="AH28" s="87"/>
      <c r="AI28" s="87"/>
      <c r="AJ28" s="87"/>
      <c r="AK28" s="87"/>
      <c r="AL28" s="87"/>
      <c r="AM28" s="87"/>
      <c r="AN28" s="87"/>
    </row>
    <row r="29" spans="1:40" ht="28.2" customHeight="1" x14ac:dyDescent="0.3">
      <c r="B29" s="208" t="s">
        <v>204</v>
      </c>
      <c r="C29" s="464" t="str">
        <f>VLOOKUP(B29,Informationssicherheit!$D$3:$I$241,6,FALSE)</f>
        <v>Inwieweit werden Informationswerte hinsichtlich ihres Schutzbedarfs klassifiziert und gemanagt?</v>
      </c>
      <c r="D29" s="465"/>
      <c r="E29" s="465"/>
      <c r="F29" s="466"/>
      <c r="G29" s="239">
        <f t="shared" si="0"/>
        <v>3</v>
      </c>
      <c r="H29" s="240" t="str">
        <f>IF(ISBLANK(VLOOKUP(B29,Informationssicherheit!$D$3:$E$241,2,FALSE)),"",VLOOKUP(B29,Informationssicherheit!$D$3:$E$241,2,FALSE))</f>
        <v/>
      </c>
      <c r="J29" s="91" t="str">
        <f t="shared" si="1"/>
        <v/>
      </c>
      <c r="K29" s="338"/>
      <c r="L29" s="338"/>
      <c r="M29" s="338">
        <v>3</v>
      </c>
      <c r="N29" s="338" t="str">
        <f>IF(COUNT($H$47:$H$59)=0,"na",SUM($H$47:$H$59)/COUNT($H$47:$H$59))</f>
        <v>na</v>
      </c>
      <c r="O29" s="340" t="s">
        <v>203</v>
      </c>
      <c r="P29" s="101"/>
      <c r="Q29" s="101"/>
      <c r="R29" s="326"/>
      <c r="S29" s="92"/>
      <c r="T29" s="123"/>
      <c r="U29" s="92"/>
      <c r="V29" s="92"/>
      <c r="W29" s="92"/>
      <c r="X29" s="92"/>
      <c r="Y29" s="92"/>
      <c r="Z29" s="87"/>
      <c r="AA29" s="87"/>
      <c r="AB29" s="87"/>
      <c r="AC29" s="87"/>
      <c r="AD29" s="87"/>
      <c r="AE29" s="87"/>
      <c r="AF29" s="87"/>
      <c r="AG29" s="87"/>
      <c r="AH29" s="87"/>
      <c r="AI29" s="87"/>
      <c r="AJ29" s="87"/>
      <c r="AK29" s="87"/>
      <c r="AL29" s="87"/>
      <c r="AM29" s="87"/>
      <c r="AN29" s="87"/>
    </row>
    <row r="30" spans="1:40" ht="28.2" customHeight="1" x14ac:dyDescent="0.3">
      <c r="B30" s="208" t="s">
        <v>206</v>
      </c>
      <c r="C30" s="464" t="str">
        <f>VLOOKUP(B30,Informationssicherheit!$D$3:$I$241,6,FALSE)</f>
        <v>Inwieweit wird sichergestellt, dass nur evaluierte und freigegebene organisationsfremde IT-Dienste zum Verarbeiten von Informationswerten der Organisation eingesetzt werden?</v>
      </c>
      <c r="D30" s="465"/>
      <c r="E30" s="465"/>
      <c r="F30" s="466"/>
      <c r="G30" s="239">
        <f t="shared" si="0"/>
        <v>3</v>
      </c>
      <c r="H30" s="240" t="str">
        <f>IF(ISBLANK(VLOOKUP(B30,Informationssicherheit!$D$3:$E$241,2,FALSE)),"",VLOOKUP(B30,Informationssicherheit!$D$3:$E$241,2,FALSE))</f>
        <v/>
      </c>
      <c r="J30" s="91" t="str">
        <f t="shared" si="1"/>
        <v/>
      </c>
      <c r="K30" s="338"/>
      <c r="L30" s="338"/>
      <c r="M30" s="338">
        <v>3</v>
      </c>
      <c r="N30" s="338" t="str">
        <f>IF(COUNT($H$60:$H$61)=0,"na",SUM($H$60:$H$61)/COUNT($H$60:$H$61))</f>
        <v>na</v>
      </c>
      <c r="O30" s="340" t="s">
        <v>205</v>
      </c>
      <c r="P30" s="101"/>
      <c r="Q30" s="101"/>
      <c r="R30" s="326"/>
      <c r="S30" s="92"/>
      <c r="T30" s="123"/>
      <c r="U30" s="92"/>
      <c r="V30" s="92"/>
      <c r="W30" s="92"/>
      <c r="X30" s="92"/>
      <c r="Y30" s="92"/>
      <c r="Z30" s="87"/>
      <c r="AA30" s="87"/>
      <c r="AB30" s="87"/>
      <c r="AC30" s="87"/>
      <c r="AD30" s="87"/>
      <c r="AE30" s="87"/>
      <c r="AF30" s="87"/>
      <c r="AG30" s="87"/>
      <c r="AH30" s="87"/>
      <c r="AI30" s="87"/>
      <c r="AJ30" s="87"/>
      <c r="AK30" s="87"/>
      <c r="AL30" s="87"/>
      <c r="AM30" s="87"/>
      <c r="AN30" s="87"/>
    </row>
    <row r="31" spans="1:40" ht="28.2" customHeight="1" x14ac:dyDescent="0.3">
      <c r="B31" s="208" t="s">
        <v>208</v>
      </c>
      <c r="C31" s="464" t="str">
        <f>VLOOKUP(B31,Informationssicherheit!$D$3:$I$241,6,FALSE)</f>
        <v>Inwieweit werden Informationssicherheitsrisiken gemanagt?</v>
      </c>
      <c r="D31" s="465"/>
      <c r="E31" s="465"/>
      <c r="F31" s="466"/>
      <c r="G31" s="239">
        <f t="shared" si="0"/>
        <v>3</v>
      </c>
      <c r="H31" s="240" t="str">
        <f>IF(ISBLANK(VLOOKUP(B31,Informationssicherheit!$D$3:$E$241,2,FALSE)),"",VLOOKUP(B31,Informationssicherheit!$D$3:$E$241,2,FALSE))</f>
        <v/>
      </c>
      <c r="J31" s="91" t="str">
        <f t="shared" si="1"/>
        <v/>
      </c>
      <c r="K31" s="338"/>
      <c r="L31" s="338"/>
      <c r="M31" s="338">
        <f>G44</f>
        <v>3</v>
      </c>
      <c r="N31" s="338" t="str">
        <f>IF(COUNT($H$62:$H$63)=0,"na",SUM($H$62:$H$63)/COUNT($H$62:$H$63))</f>
        <v>na</v>
      </c>
      <c r="O31" s="340" t="s">
        <v>207</v>
      </c>
      <c r="P31" s="101"/>
      <c r="Q31" s="101"/>
      <c r="R31" s="326"/>
      <c r="S31" s="92"/>
      <c r="T31" s="123"/>
      <c r="U31" s="92"/>
      <c r="V31" s="92"/>
      <c r="W31" s="92"/>
      <c r="X31" s="92"/>
      <c r="Y31" s="92"/>
      <c r="Z31" s="87"/>
      <c r="AA31" s="87"/>
      <c r="AB31" s="87"/>
      <c r="AC31" s="87"/>
      <c r="AD31" s="87"/>
      <c r="AE31" s="87"/>
      <c r="AF31" s="87"/>
      <c r="AG31" s="87"/>
      <c r="AH31" s="87"/>
      <c r="AI31" s="87"/>
      <c r="AJ31" s="87"/>
      <c r="AK31" s="87"/>
      <c r="AL31" s="87"/>
      <c r="AM31" s="87"/>
      <c r="AN31" s="87"/>
    </row>
    <row r="32" spans="1:40" ht="28.2" customHeight="1" x14ac:dyDescent="0.25">
      <c r="B32" s="208" t="s">
        <v>209</v>
      </c>
      <c r="C32" s="464" t="str">
        <f>VLOOKUP(B32,Informationssicherheit!$D$3:$I$241,6,FALSE)</f>
        <v>Inwieweit wird die Einhaltung der Informationssicherheit in Verfahren und Prozessen sichergestellt?</v>
      </c>
      <c r="D32" s="465"/>
      <c r="E32" s="465"/>
      <c r="F32" s="466"/>
      <c r="G32" s="239">
        <f t="shared" si="0"/>
        <v>3</v>
      </c>
      <c r="H32" s="240" t="str">
        <f>IF(ISBLANK(VLOOKUP(B32,Informationssicherheit!$D$3:$E$241,2,FALSE)),"",VLOOKUP(B32,Informationssicherheit!$D$3:$E$241,2,FALSE))</f>
        <v/>
      </c>
      <c r="J32" s="91" t="str">
        <f t="shared" si="1"/>
        <v/>
      </c>
      <c r="K32" s="338"/>
      <c r="L32" s="338"/>
      <c r="M32" s="338" t="str">
        <f>IF($H$99="","na",SUM($G$73:$G$98)/COUNT($G$73:$G$98))</f>
        <v>na</v>
      </c>
      <c r="N32" s="338" t="str">
        <f>IF(COUNT($H$73:$H$98)=0,"na",SUM($H$73:$H$98)/COUNT($H$73:$H$98))</f>
        <v>na</v>
      </c>
      <c r="O32" s="101" t="str">
        <f>IF($M$32="na","8 Prototyptenschutz (na)","8 Prototypenschutz")</f>
        <v>8 Prototyptenschutz (na)</v>
      </c>
      <c r="P32" s="101"/>
      <c r="Q32" s="101"/>
      <c r="R32" s="101"/>
      <c r="S32" s="92"/>
      <c r="T32" s="123"/>
      <c r="U32" s="92"/>
      <c r="V32" s="92"/>
      <c r="W32" s="92"/>
      <c r="X32" s="92"/>
      <c r="Y32" s="92"/>
      <c r="Z32" s="87"/>
      <c r="AA32" s="87"/>
      <c r="AB32" s="87"/>
      <c r="AC32" s="87"/>
      <c r="AD32" s="87"/>
      <c r="AE32" s="87"/>
      <c r="AF32" s="87"/>
      <c r="AG32" s="87"/>
      <c r="AH32" s="87"/>
      <c r="AI32" s="87"/>
      <c r="AJ32" s="87"/>
      <c r="AK32" s="87"/>
      <c r="AL32" s="87"/>
      <c r="AM32" s="87"/>
      <c r="AN32" s="87"/>
    </row>
    <row r="33" spans="1:40" ht="28.2" customHeight="1" x14ac:dyDescent="0.25">
      <c r="B33" s="208" t="s">
        <v>210</v>
      </c>
      <c r="C33" s="464" t="str">
        <f>VLOOKUP(B33,Informationssicherheit!$D$3:$I$241,6,FALSE)</f>
        <v>Inwieweit wird das ISMS von einer unabhängigen Instanz überprüft?</v>
      </c>
      <c r="D33" s="465"/>
      <c r="E33" s="465"/>
      <c r="F33" s="466"/>
      <c r="G33" s="239">
        <f t="shared" si="0"/>
        <v>3</v>
      </c>
      <c r="H33" s="240" t="str">
        <f>IF(ISBLANK(VLOOKUP(B33,Informationssicherheit!$D$3:$E$241,2,FALSE)),"",VLOOKUP(B33,Informationssicherheit!$D$3:$E$241,2,FALSE))</f>
        <v/>
      </c>
      <c r="J33" s="91" t="str">
        <f t="shared" si="1"/>
        <v/>
      </c>
      <c r="K33" s="338"/>
      <c r="L33" s="338"/>
      <c r="M33" s="338"/>
      <c r="N33" s="338"/>
      <c r="O33" s="340"/>
      <c r="P33" s="101"/>
      <c r="Q33" s="101"/>
      <c r="R33" s="101"/>
      <c r="S33" s="92"/>
      <c r="T33" s="123"/>
      <c r="U33" s="92"/>
      <c r="V33" s="92"/>
      <c r="W33" s="92"/>
      <c r="X33" s="92"/>
      <c r="Y33" s="92"/>
      <c r="Z33" s="87"/>
      <c r="AA33" s="87"/>
      <c r="AB33" s="87"/>
      <c r="AC33" s="87"/>
      <c r="AD33" s="87"/>
      <c r="AE33" s="87"/>
      <c r="AF33" s="87"/>
      <c r="AG33" s="87"/>
      <c r="AH33" s="87"/>
      <c r="AI33" s="87"/>
      <c r="AJ33" s="87"/>
      <c r="AK33" s="87"/>
      <c r="AL33" s="87"/>
      <c r="AM33" s="87"/>
      <c r="AN33" s="87"/>
    </row>
    <row r="34" spans="1:40" ht="28.2" customHeight="1" x14ac:dyDescent="0.25">
      <c r="B34" s="208" t="s">
        <v>211</v>
      </c>
      <c r="C34" s="464" t="str">
        <f>VLOOKUP(B34,Informationssicherheit!$D$3:$I$241,6,FALSE)</f>
        <v>Inwieweit werden Informationssicherheitsereignisse verarbeitet?</v>
      </c>
      <c r="D34" s="465"/>
      <c r="E34" s="465"/>
      <c r="F34" s="466"/>
      <c r="G34" s="239">
        <f t="shared" si="0"/>
        <v>3</v>
      </c>
      <c r="H34" s="240" t="str">
        <f>IF(ISBLANK(VLOOKUP(B34,Informationssicherheit!$D$3:$E$241,2,FALSE)),"",VLOOKUP(B34,Informationssicherheit!$D$3:$E$241,2,FALSE))</f>
        <v/>
      </c>
      <c r="J34" s="91" t="str">
        <f t="shared" si="1"/>
        <v/>
      </c>
      <c r="K34" s="338"/>
      <c r="L34" s="338"/>
      <c r="M34" s="338"/>
      <c r="N34" s="338"/>
      <c r="O34" s="340"/>
      <c r="P34" s="101"/>
      <c r="Q34" s="101"/>
      <c r="R34" s="101"/>
      <c r="S34" s="92"/>
      <c r="T34" s="123"/>
      <c r="U34" s="92"/>
      <c r="V34" s="92"/>
      <c r="W34" s="92"/>
      <c r="X34" s="92"/>
      <c r="Y34" s="92"/>
      <c r="Z34" s="87"/>
      <c r="AA34" s="87"/>
      <c r="AB34" s="87"/>
      <c r="AC34" s="87"/>
      <c r="AD34" s="87"/>
      <c r="AE34" s="87"/>
      <c r="AF34" s="87"/>
      <c r="AG34" s="87"/>
      <c r="AH34" s="87"/>
      <c r="AI34" s="87"/>
      <c r="AJ34" s="87"/>
      <c r="AK34" s="87"/>
      <c r="AL34" s="87"/>
      <c r="AM34" s="87"/>
      <c r="AN34" s="87"/>
    </row>
    <row r="35" spans="1:40" ht="28.2" customHeight="1" x14ac:dyDescent="0.25">
      <c r="B35" s="208" t="s">
        <v>213</v>
      </c>
      <c r="C35" s="464" t="str">
        <f>VLOOKUP(B35,Informationssicherheit!$D$3:$I$241,6,FALSE)</f>
        <v>Inwieweit wird die Eignung von Mitarbeitern für sensible Tätigkeitsbereiche sichergestellt?</v>
      </c>
      <c r="D35" s="465"/>
      <c r="E35" s="465"/>
      <c r="F35" s="466"/>
      <c r="G35" s="239">
        <f t="shared" si="0"/>
        <v>3</v>
      </c>
      <c r="H35" s="240" t="str">
        <f>IF(ISBLANK(VLOOKUP(B35,Informationssicherheit!$D$3:$E$241,2,FALSE)),"",VLOOKUP(B35,Informationssicherheit!$D$3:$E$241,2,FALSE))</f>
        <v/>
      </c>
      <c r="J35" s="91" t="str">
        <f t="shared" si="1"/>
        <v/>
      </c>
      <c r="K35" s="338"/>
      <c r="L35" s="338"/>
      <c r="M35" s="338">
        <v>3</v>
      </c>
      <c r="N35" s="338" t="str">
        <f>H23</f>
        <v/>
      </c>
      <c r="O35" s="101" t="s">
        <v>212</v>
      </c>
      <c r="P35" s="101"/>
      <c r="Q35" s="101"/>
      <c r="R35" s="101"/>
      <c r="S35" s="92"/>
      <c r="T35" s="123"/>
      <c r="U35" s="92"/>
      <c r="V35" s="92"/>
      <c r="W35" s="92"/>
      <c r="X35" s="92"/>
      <c r="Y35" s="92"/>
      <c r="Z35" s="87"/>
      <c r="AA35" s="87"/>
      <c r="AB35" s="87"/>
      <c r="AC35" s="87"/>
      <c r="AD35" s="87"/>
      <c r="AE35" s="87"/>
      <c r="AF35" s="87"/>
      <c r="AG35" s="87"/>
      <c r="AH35" s="87"/>
      <c r="AI35" s="87"/>
      <c r="AJ35" s="87"/>
      <c r="AK35" s="87"/>
      <c r="AL35" s="87"/>
      <c r="AM35" s="87"/>
      <c r="AN35" s="87"/>
    </row>
    <row r="36" spans="1:40" s="105" customFormat="1" ht="28.2" customHeight="1" x14ac:dyDescent="0.25">
      <c r="A36" s="56"/>
      <c r="B36" s="208" t="s">
        <v>215</v>
      </c>
      <c r="C36" s="464" t="str">
        <f>VLOOKUP(B36,Informationssicherheit!$D$3:$I$241,6,FALSE)</f>
        <v>Inwieweit werden alle Mitarbeiter zur Einhaltung der Informationssicherheit verpflichtet?</v>
      </c>
      <c r="D36" s="465"/>
      <c r="E36" s="465"/>
      <c r="F36" s="466"/>
      <c r="G36" s="239">
        <f t="shared" si="0"/>
        <v>3</v>
      </c>
      <c r="H36" s="240" t="str">
        <f>IF(ISBLANK(VLOOKUP(B36,Informationssicherheit!$D$3:$E$241,2,FALSE)),"",VLOOKUP(B36,Informationssicherheit!$D$3:$E$241,2,FALSE))</f>
        <v/>
      </c>
      <c r="I36" s="81"/>
      <c r="J36" s="91" t="str">
        <f t="shared" si="1"/>
        <v/>
      </c>
      <c r="K36" s="338"/>
      <c r="L36" s="338"/>
      <c r="M36" s="338">
        <v>3</v>
      </c>
      <c r="N36" s="338" t="str">
        <f>IF(COUNT($H$24:$H$27)=0,"na",SUM($H$24:$H$27)/COUNT($H$24:$H$27))</f>
        <v>na</v>
      </c>
      <c r="O36" s="101" t="s">
        <v>214</v>
      </c>
      <c r="P36" s="101"/>
      <c r="Q36" s="101"/>
      <c r="R36" s="101"/>
      <c r="S36" s="92"/>
      <c r="T36" s="123"/>
      <c r="U36" s="92"/>
      <c r="V36" s="92"/>
      <c r="W36" s="92"/>
      <c r="X36" s="92"/>
      <c r="Y36" s="92"/>
      <c r="Z36" s="87"/>
      <c r="AA36" s="87"/>
      <c r="AB36" s="87"/>
      <c r="AC36" s="87"/>
      <c r="AD36" s="87"/>
      <c r="AE36" s="87"/>
      <c r="AF36" s="87"/>
      <c r="AG36" s="87"/>
      <c r="AH36" s="87"/>
      <c r="AI36" s="87"/>
      <c r="AJ36" s="87"/>
    </row>
    <row r="37" spans="1:40" ht="28.2" customHeight="1" x14ac:dyDescent="0.25">
      <c r="B37" s="208" t="s">
        <v>217</v>
      </c>
      <c r="C37" s="464" t="str">
        <f>VLOOKUP(B37,Informationssicherheit!$D$3:$I$241,6,FALSE)</f>
        <v>Inwieweit werden Mitarbeiter über die Risiken beim Umgang mit Informationen geschult und sensibilisiert?</v>
      </c>
      <c r="D37" s="465"/>
      <c r="E37" s="465"/>
      <c r="F37" s="466"/>
      <c r="G37" s="239">
        <f t="shared" si="0"/>
        <v>3</v>
      </c>
      <c r="H37" s="240" t="str">
        <f>IF(ISBLANK(VLOOKUP(B37,Informationssicherheit!$D$3:$E$241,2,FALSE)),"",VLOOKUP(B37,Informationssicherheit!$D$3:$E$241,2,FALSE))</f>
        <v/>
      </c>
      <c r="J37" s="91" t="str">
        <f t="shared" si="1"/>
        <v/>
      </c>
      <c r="K37" s="338"/>
      <c r="L37" s="338"/>
      <c r="M37" s="338">
        <v>3</v>
      </c>
      <c r="N37" s="338" t="str">
        <f>IF(COUNT($H$28:$H$30)=0,"na",SUM($H$28:$H$30)/COUNT($H$28:$H$30))</f>
        <v>na</v>
      </c>
      <c r="O37" s="101" t="s">
        <v>216</v>
      </c>
      <c r="P37" s="101"/>
      <c r="Q37" s="101"/>
      <c r="R37" s="101"/>
      <c r="S37" s="92"/>
      <c r="T37" s="123"/>
      <c r="U37" s="92"/>
      <c r="V37" s="92"/>
      <c r="W37" s="92"/>
      <c r="X37" s="92"/>
      <c r="Y37" s="92"/>
      <c r="Z37" s="87"/>
      <c r="AA37" s="87"/>
      <c r="AB37" s="87"/>
      <c r="AC37" s="87"/>
      <c r="AD37" s="87"/>
      <c r="AE37" s="87"/>
      <c r="AF37" s="87"/>
      <c r="AG37" s="87"/>
      <c r="AH37" s="87"/>
      <c r="AI37" s="87"/>
      <c r="AJ37" s="87"/>
      <c r="AK37" s="87"/>
      <c r="AL37" s="87"/>
      <c r="AM37" s="87"/>
      <c r="AN37" s="87"/>
    </row>
    <row r="38" spans="1:40" ht="28.2" customHeight="1" x14ac:dyDescent="0.25">
      <c r="B38" s="208" t="s">
        <v>768</v>
      </c>
      <c r="C38" s="464" t="str">
        <f>VLOOKUP(B38,Informationssicherheit!$D$3:$I$241,6,FALSE)</f>
        <v>Inwieweit ist mobiles Arbeiten geregelt?</v>
      </c>
      <c r="D38" s="465"/>
      <c r="E38" s="465"/>
      <c r="F38" s="466"/>
      <c r="G38" s="239">
        <f t="shared" si="0"/>
        <v>3</v>
      </c>
      <c r="H38" s="240" t="str">
        <f>IF(ISBLANK(VLOOKUP(B38,Informationssicherheit!$D$3:$E$241,2,FALSE)),"",VLOOKUP(B38,Informationssicherheit!$D$3:$E$241,2,FALSE))</f>
        <v/>
      </c>
      <c r="J38" s="91" t="str">
        <f t="shared" si="1"/>
        <v/>
      </c>
      <c r="K38" s="338"/>
      <c r="L38" s="338"/>
      <c r="M38" s="338">
        <v>3</v>
      </c>
      <c r="N38" s="338" t="str">
        <f>$H$31</f>
        <v/>
      </c>
      <c r="O38" s="101" t="s">
        <v>218</v>
      </c>
      <c r="P38" s="101"/>
      <c r="Q38" s="101"/>
      <c r="R38" s="101"/>
      <c r="S38" s="92"/>
      <c r="T38" s="123"/>
      <c r="U38" s="92"/>
      <c r="V38" s="92"/>
      <c r="W38" s="92"/>
      <c r="X38" s="92"/>
      <c r="Y38" s="92"/>
      <c r="Z38" s="87"/>
      <c r="AA38" s="87"/>
      <c r="AB38" s="87"/>
      <c r="AC38" s="87"/>
      <c r="AD38" s="87"/>
      <c r="AE38" s="87"/>
      <c r="AF38" s="87"/>
      <c r="AG38" s="87"/>
      <c r="AH38" s="87"/>
      <c r="AI38" s="87"/>
      <c r="AJ38" s="87"/>
      <c r="AK38" s="87"/>
      <c r="AL38" s="87"/>
      <c r="AM38" s="87"/>
      <c r="AN38" s="87"/>
    </row>
    <row r="39" spans="1:40" ht="28.2" customHeight="1" x14ac:dyDescent="0.25">
      <c r="B39" s="208" t="s">
        <v>219</v>
      </c>
      <c r="C39" s="464" t="str">
        <f>VLOOKUP(B39,Informationssicherheit!$D$3:$I$241,6,FALSE)</f>
        <v>Inwieweit werden Sicherheitszonen für den Schutz von Informationswerten gemanagt?</v>
      </c>
      <c r="D39" s="465"/>
      <c r="E39" s="465"/>
      <c r="F39" s="466"/>
      <c r="G39" s="239">
        <f>IF(H39="na","na",3)</f>
        <v>3</v>
      </c>
      <c r="H39" s="240" t="str">
        <f>IF(ISBLANK(VLOOKUP(B39,Informationssicherheit!$D$3:$E$241,2,FALSE)),"",VLOOKUP(B39,Informationssicherheit!$D$3:$E$241,2,FALSE))</f>
        <v/>
      </c>
      <c r="J39" s="91" t="str">
        <f t="shared" si="1"/>
        <v/>
      </c>
      <c r="K39" s="338"/>
      <c r="L39" s="338"/>
      <c r="M39" s="338">
        <v>3</v>
      </c>
      <c r="N39" s="338" t="str">
        <f>IF(COUNT($H$32:$H$33)=0,"na",SUM($H$32:$H$33)/COUNT($H$32:$H$33))</f>
        <v>na</v>
      </c>
      <c r="O39" s="101" t="s">
        <v>220</v>
      </c>
      <c r="P39" s="101"/>
      <c r="Q39" s="101"/>
      <c r="R39" s="101"/>
      <c r="S39" s="92"/>
      <c r="T39" s="123"/>
      <c r="U39" s="92"/>
      <c r="V39" s="92"/>
      <c r="W39" s="92"/>
      <c r="X39" s="92"/>
      <c r="Y39" s="92"/>
      <c r="Z39" s="87"/>
      <c r="AA39" s="87"/>
      <c r="AB39" s="87"/>
      <c r="AC39" s="87"/>
      <c r="AD39" s="87"/>
      <c r="AE39" s="87"/>
      <c r="AF39" s="87"/>
      <c r="AG39" s="87"/>
      <c r="AH39" s="87"/>
      <c r="AI39" s="87"/>
      <c r="AJ39" s="87"/>
      <c r="AK39" s="87"/>
      <c r="AL39" s="87"/>
      <c r="AM39" s="87"/>
      <c r="AN39" s="87"/>
    </row>
    <row r="40" spans="1:40" ht="28.2" customHeight="1" x14ac:dyDescent="0.25">
      <c r="B40" s="208" t="s">
        <v>221</v>
      </c>
      <c r="C40" s="464" t="str">
        <f>VLOOKUP(B40,Informationssicherheit!$D$3:$I$241,6,FALSE)</f>
        <v>Inwieweit ist in Ausnahmesituationen die Informationssicherheit sichergestellt?</v>
      </c>
      <c r="D40" s="465"/>
      <c r="E40" s="465"/>
      <c r="F40" s="466"/>
      <c r="G40" s="239">
        <f t="shared" si="0"/>
        <v>3</v>
      </c>
      <c r="H40" s="240" t="str">
        <f>IF(ISBLANK(VLOOKUP(B40,Informationssicherheit!$D$3:$E$241,2,FALSE)),"",VLOOKUP(B40,Informationssicherheit!$D$3:$E$241,2,FALSE))</f>
        <v/>
      </c>
      <c r="J40" s="91" t="str">
        <f t="shared" si="1"/>
        <v/>
      </c>
      <c r="K40" s="338"/>
      <c r="L40" s="338"/>
      <c r="M40" s="338">
        <v>3</v>
      </c>
      <c r="N40" s="338" t="str">
        <f>H34</f>
        <v/>
      </c>
      <c r="O40" s="101" t="s">
        <v>222</v>
      </c>
      <c r="P40" s="101"/>
      <c r="Q40" s="101"/>
      <c r="R40" s="101"/>
      <c r="S40" s="92"/>
      <c r="T40" s="123"/>
      <c r="U40" s="92"/>
      <c r="V40" s="92"/>
      <c r="W40" s="92"/>
      <c r="X40" s="92"/>
      <c r="Y40" s="92"/>
      <c r="Z40" s="87"/>
      <c r="AA40" s="87"/>
      <c r="AB40" s="87"/>
      <c r="AC40" s="87"/>
      <c r="AD40" s="87"/>
      <c r="AE40" s="87"/>
      <c r="AF40" s="87"/>
      <c r="AG40" s="87"/>
      <c r="AH40" s="87"/>
      <c r="AI40" s="87"/>
      <c r="AJ40" s="87"/>
      <c r="AK40" s="87"/>
      <c r="AL40" s="87"/>
      <c r="AM40" s="87"/>
      <c r="AN40" s="87"/>
    </row>
    <row r="41" spans="1:40" ht="28.2" customHeight="1" x14ac:dyDescent="0.25">
      <c r="B41" s="208" t="s">
        <v>223</v>
      </c>
      <c r="C41" s="464" t="str">
        <f>VLOOKUP(B41,Informationssicherheit!$D$3:$I$241,6,FALSE)</f>
        <v>Inwieweit ist der Umgang mit Informationsträgern gemanagt?</v>
      </c>
      <c r="D41" s="465"/>
      <c r="E41" s="465"/>
      <c r="F41" s="466"/>
      <c r="G41" s="239">
        <f t="shared" si="0"/>
        <v>3</v>
      </c>
      <c r="H41" s="240" t="str">
        <f>IF(ISBLANK(VLOOKUP(B41,Informationssicherheit!$D$3:$E$241,2,FALSE)),"",VLOOKUP(B41,Informationssicherheit!$D$3:$E$241,2,FALSE))</f>
        <v/>
      </c>
      <c r="J41" s="91" t="str">
        <f t="shared" si="1"/>
        <v/>
      </c>
      <c r="K41" s="338"/>
      <c r="L41" s="338"/>
      <c r="M41" s="338">
        <f>G55</f>
        <v>3</v>
      </c>
      <c r="N41" s="338" t="str">
        <f>IF(COUNT($H$35:$H$38)=0,"na",SUM($H$35:$H$38)/COUNT($H$35:$H$38))</f>
        <v>na</v>
      </c>
      <c r="O41" s="101" t="s">
        <v>224</v>
      </c>
      <c r="P41" s="101"/>
      <c r="Q41" s="101"/>
      <c r="R41" s="101"/>
      <c r="S41" s="92"/>
      <c r="T41" s="123"/>
      <c r="U41" s="92"/>
      <c r="V41" s="92"/>
      <c r="W41" s="92"/>
      <c r="X41" s="92"/>
      <c r="Y41" s="92"/>
      <c r="Z41" s="87"/>
      <c r="AA41" s="87"/>
      <c r="AB41" s="87"/>
      <c r="AC41" s="87"/>
      <c r="AD41" s="87"/>
      <c r="AE41" s="87"/>
      <c r="AF41" s="87"/>
      <c r="AG41" s="87"/>
      <c r="AH41" s="87"/>
      <c r="AI41" s="87"/>
      <c r="AJ41" s="87"/>
      <c r="AK41" s="87"/>
      <c r="AL41" s="87"/>
      <c r="AM41" s="87"/>
      <c r="AN41" s="87"/>
    </row>
    <row r="42" spans="1:40" ht="28.2" customHeight="1" x14ac:dyDescent="0.25">
      <c r="B42" s="208" t="s">
        <v>225</v>
      </c>
      <c r="C42" s="464" t="str">
        <f>VLOOKUP(B42,Informationssicherheit!$D$3:$I$241,6,FALSE)</f>
        <v>Inwieweit ist der Umgang mit mobilen IT-Geräten und mobilen Datenträgern gemanagt?</v>
      </c>
      <c r="D42" s="465"/>
      <c r="E42" s="465"/>
      <c r="F42" s="466"/>
      <c r="G42" s="239">
        <f t="shared" si="0"/>
        <v>3</v>
      </c>
      <c r="H42" s="240" t="str">
        <f>IF(ISBLANK(VLOOKUP(B42,Informationssicherheit!$D$3:$E$241,2,FALSE)),"",VLOOKUP(B42,Informationssicherheit!$D$3:$E$241,2,FALSE))</f>
        <v/>
      </c>
      <c r="J42" s="91" t="str">
        <f t="shared" si="1"/>
        <v/>
      </c>
      <c r="K42" s="338"/>
      <c r="L42" s="338"/>
      <c r="M42" s="338">
        <v>3</v>
      </c>
      <c r="N42" s="338" t="str">
        <f>IF(COUNT($H$39:$H$42)=0,"na",SUM($H$39:$H$42)/COUNT($H$39:$H$42))</f>
        <v>na</v>
      </c>
      <c r="O42" s="101" t="s">
        <v>1164</v>
      </c>
      <c r="P42" s="101"/>
      <c r="Q42" s="101"/>
      <c r="R42" s="101"/>
      <c r="S42" s="92"/>
      <c r="T42" s="123"/>
      <c r="U42" s="92"/>
      <c r="V42" s="92"/>
      <c r="W42" s="92"/>
      <c r="X42" s="92"/>
      <c r="Y42" s="92"/>
      <c r="Z42" s="87"/>
      <c r="AA42" s="87"/>
      <c r="AB42" s="87"/>
      <c r="AC42" s="87"/>
      <c r="AD42" s="87"/>
      <c r="AE42" s="87"/>
      <c r="AF42" s="87"/>
      <c r="AG42" s="87"/>
      <c r="AH42" s="87"/>
      <c r="AI42" s="87"/>
      <c r="AJ42" s="87"/>
      <c r="AK42" s="87"/>
      <c r="AL42" s="87"/>
      <c r="AM42" s="87"/>
      <c r="AN42" s="87"/>
    </row>
    <row r="43" spans="1:40" ht="28.2" customHeight="1" x14ac:dyDescent="0.25">
      <c r="A43" s="56"/>
      <c r="B43" s="208" t="s">
        <v>226</v>
      </c>
      <c r="C43" s="464" t="str">
        <f>VLOOKUP(B43,Informationssicherheit!$D$3:$I$241,6,FALSE)</f>
        <v>Inwieweit ist der Umgang mit Identifikationsmitteln gemanagt?</v>
      </c>
      <c r="D43" s="465"/>
      <c r="E43" s="465"/>
      <c r="F43" s="466"/>
      <c r="G43" s="239">
        <f t="shared" si="0"/>
        <v>3</v>
      </c>
      <c r="H43" s="240" t="str">
        <f>IF(ISBLANK(VLOOKUP(B43,Informationssicherheit!$D$3:$E$241,2,FALSE)),"",VLOOKUP(B43,Informationssicherheit!$D$3:$E$241,2,FALSE))</f>
        <v/>
      </c>
      <c r="J43" s="91" t="str">
        <f t="shared" si="1"/>
        <v/>
      </c>
      <c r="K43" s="338"/>
      <c r="L43" s="338"/>
      <c r="M43" s="338">
        <v>3</v>
      </c>
      <c r="N43" s="338" t="str">
        <f>IF(COUNT($H$43:$H$45)=0,"na",SUM($H$43:$H$45)/COUNT($H$43:$H$45))</f>
        <v>na</v>
      </c>
      <c r="O43" s="101" t="s">
        <v>227</v>
      </c>
      <c r="P43" s="101"/>
      <c r="Q43" s="101"/>
      <c r="R43" s="101"/>
      <c r="S43" s="92"/>
      <c r="T43" s="123"/>
      <c r="U43" s="92"/>
      <c r="V43" s="92"/>
      <c r="W43" s="92"/>
      <c r="X43" s="92"/>
      <c r="Y43" s="92"/>
      <c r="Z43" s="87"/>
      <c r="AA43" s="87"/>
      <c r="AB43" s="87"/>
      <c r="AC43" s="87"/>
      <c r="AD43" s="87"/>
      <c r="AE43" s="87"/>
      <c r="AF43" s="87"/>
      <c r="AG43" s="87"/>
      <c r="AH43" s="87"/>
      <c r="AI43" s="87"/>
      <c r="AJ43" s="87"/>
      <c r="AK43" s="87"/>
      <c r="AL43" s="87"/>
      <c r="AM43" s="87"/>
      <c r="AN43" s="87"/>
    </row>
    <row r="44" spans="1:40" ht="28.2" customHeight="1" x14ac:dyDescent="0.25">
      <c r="B44" s="208" t="s">
        <v>805</v>
      </c>
      <c r="C44" s="464" t="str">
        <f>VLOOKUP(B44,Informationssicherheit!$D$3:$I$241,6,FALSE)</f>
        <v>Inwieweit wird der Zugang von Benutzern zu Netzwerkdiensten, IT-Systemen und IT-Anwendungen gesichert?</v>
      </c>
      <c r="D44" s="465"/>
      <c r="E44" s="465"/>
      <c r="F44" s="466"/>
      <c r="G44" s="239">
        <f t="shared" si="0"/>
        <v>3</v>
      </c>
      <c r="H44" s="240" t="str">
        <f>IF(ISBLANK(VLOOKUP(B44,Informationssicherheit!$D$3:$E$241,2,FALSE)),"",VLOOKUP(B44,Informationssicherheit!$D$3:$E$241,2,FALSE))</f>
        <v/>
      </c>
      <c r="J44" s="91" t="str">
        <f t="shared" si="1"/>
        <v/>
      </c>
      <c r="K44" s="338"/>
      <c r="L44" s="338"/>
      <c r="M44" s="338">
        <v>3</v>
      </c>
      <c r="N44" s="338" t="str">
        <f>$H$46</f>
        <v/>
      </c>
      <c r="O44" s="101" t="s">
        <v>1165</v>
      </c>
      <c r="P44" s="101"/>
      <c r="Q44" s="101"/>
      <c r="R44" s="101"/>
      <c r="S44" s="92"/>
      <c r="T44" s="123"/>
      <c r="U44" s="92"/>
      <c r="V44" s="92"/>
      <c r="W44" s="92"/>
      <c r="X44" s="92"/>
      <c r="Y44" s="92"/>
      <c r="Z44" s="87"/>
      <c r="AA44" s="87"/>
      <c r="AB44" s="87"/>
      <c r="AC44" s="87"/>
      <c r="AD44" s="87"/>
      <c r="AE44" s="87"/>
      <c r="AF44" s="87"/>
      <c r="AG44" s="87"/>
      <c r="AH44" s="87"/>
      <c r="AI44" s="87"/>
      <c r="AJ44" s="87"/>
      <c r="AK44" s="87"/>
      <c r="AL44" s="87"/>
      <c r="AM44" s="87"/>
      <c r="AN44" s="87"/>
    </row>
    <row r="45" spans="1:40" ht="28.2" customHeight="1" x14ac:dyDescent="0.3">
      <c r="B45" s="208" t="s">
        <v>885</v>
      </c>
      <c r="C45" s="464" t="str">
        <f>VLOOKUP(B45,Informationssicherheit!$D$3:$I$241,6,FALSE)</f>
        <v xml:space="preserve">Inwieweit werden Benutzerkonten und Anmeldeinformationen sicher verwaltet und angewandt? </v>
      </c>
      <c r="D45" s="465"/>
      <c r="E45" s="465"/>
      <c r="F45" s="466"/>
      <c r="G45" s="239">
        <f t="shared" si="0"/>
        <v>3</v>
      </c>
      <c r="H45" s="240" t="str">
        <f>IF(ISBLANK(VLOOKUP(B45,Informationssicherheit!$D$3:$E$241,2,FALSE)),"",VLOOKUP(B45,Informationssicherheit!$D$3:$E$241,2,FALSE))</f>
        <v/>
      </c>
      <c r="J45" s="91" t="str">
        <f t="shared" si="1"/>
        <v/>
      </c>
      <c r="K45" s="338"/>
      <c r="L45" s="338"/>
      <c r="M45" s="338">
        <v>3</v>
      </c>
      <c r="N45" s="338" t="str">
        <f>IF(COUNT($H$47:$H$48)=0,"na",SUM($H$47:$H$48)/COUNT($H$47:$H$48))</f>
        <v>na</v>
      </c>
      <c r="O45" s="101" t="s">
        <v>229</v>
      </c>
      <c r="Q45" s="101"/>
      <c r="R45" s="327"/>
      <c r="S45" s="327"/>
      <c r="T45" s="130"/>
      <c r="U45" s="92"/>
      <c r="V45" s="92"/>
      <c r="W45" s="92"/>
      <c r="X45" s="92"/>
      <c r="Y45" s="92"/>
      <c r="Z45" s="87"/>
      <c r="AA45" s="87"/>
      <c r="AB45" s="87"/>
      <c r="AC45" s="87"/>
      <c r="AD45" s="87"/>
      <c r="AE45" s="87"/>
      <c r="AF45" s="87"/>
      <c r="AG45" s="87"/>
      <c r="AH45" s="87"/>
      <c r="AI45" s="87"/>
      <c r="AJ45" s="87"/>
      <c r="AK45" s="87"/>
      <c r="AL45" s="87"/>
      <c r="AM45" s="87"/>
      <c r="AN45" s="87"/>
    </row>
    <row r="46" spans="1:40" ht="28.2" customHeight="1" x14ac:dyDescent="0.3">
      <c r="B46" s="208" t="s">
        <v>228</v>
      </c>
      <c r="C46" s="464" t="str">
        <f>VLOOKUP(B46,Informationssicherheit!$D$3:$I$241,6,FALSE)</f>
        <v>Inwieweit werden Zugriffsberechtigungen vergeben und gemanagt?</v>
      </c>
      <c r="D46" s="465"/>
      <c r="E46" s="465"/>
      <c r="F46" s="466"/>
      <c r="G46" s="239">
        <f>IF(H46="na","na",3)</f>
        <v>3</v>
      </c>
      <c r="H46" s="240" t="str">
        <f>IF(ISBLANK(VLOOKUP(B46,Informationssicherheit!$D$3:$E$241,2,FALSE)),"",VLOOKUP(B46,Informationssicherheit!$D$3:$E$241,2,FALSE))</f>
        <v/>
      </c>
      <c r="J46" s="91" t="str">
        <f t="shared" si="1"/>
        <v/>
      </c>
      <c r="K46" s="338"/>
      <c r="L46" s="338"/>
      <c r="M46" s="338">
        <v>3</v>
      </c>
      <c r="N46" s="338" t="str">
        <f>IF(COUNT($H$49:$H$55)=0,"na",SUM($H$49:$H$55)/COUNT($H$49:$H$55))</f>
        <v>na</v>
      </c>
      <c r="O46" s="101" t="s">
        <v>231</v>
      </c>
      <c r="P46" s="101"/>
      <c r="Q46" s="101"/>
      <c r="R46" s="327"/>
      <c r="S46" s="327"/>
      <c r="T46" s="130"/>
      <c r="U46" s="92"/>
      <c r="V46" s="92"/>
      <c r="W46" s="92"/>
      <c r="X46" s="92"/>
      <c r="Y46" s="92"/>
      <c r="Z46" s="87"/>
      <c r="AA46" s="87"/>
      <c r="AB46" s="87"/>
      <c r="AC46" s="87"/>
      <c r="AD46" s="87"/>
      <c r="AE46" s="87"/>
      <c r="AF46" s="87"/>
      <c r="AG46" s="87"/>
      <c r="AH46" s="87"/>
      <c r="AI46" s="87"/>
      <c r="AJ46" s="87"/>
      <c r="AK46" s="87"/>
      <c r="AL46" s="87"/>
      <c r="AM46" s="87"/>
      <c r="AN46" s="87"/>
    </row>
    <row r="47" spans="1:40" ht="28.2" customHeight="1" x14ac:dyDescent="0.3">
      <c r="B47" s="208" t="s">
        <v>230</v>
      </c>
      <c r="C47" s="464" t="str">
        <f>VLOOKUP(B47,Informationssicherheit!$D$3:$I$241,6,FALSE)</f>
        <v>Inwieweit wird die Nutzung kryptografischer Verfahren gemanagt?</v>
      </c>
      <c r="D47" s="465"/>
      <c r="E47" s="465"/>
      <c r="F47" s="466"/>
      <c r="G47" s="239">
        <f t="shared" si="0"/>
        <v>3</v>
      </c>
      <c r="H47" s="240" t="str">
        <f>IF(ISBLANK(VLOOKUP(B47,Informationssicherheit!$D$3:$E$241,2,FALSE)),"",VLOOKUP(B47,Informationssicherheit!$D$3:$E$241,2,FALSE))</f>
        <v/>
      </c>
      <c r="J47" s="91" t="str">
        <f t="shared" si="1"/>
        <v/>
      </c>
      <c r="K47" s="338"/>
      <c r="L47" s="338"/>
      <c r="M47" s="338">
        <v>3</v>
      </c>
      <c r="N47" s="338" t="str">
        <f>IF(COUNT($H$56:$H$59)=0,"na",SUM($H$56:$H$59)/COUNT($H$56:$H$59))</f>
        <v>na</v>
      </c>
      <c r="O47" s="101" t="s">
        <v>1166</v>
      </c>
      <c r="P47" s="101"/>
      <c r="Q47" s="101"/>
      <c r="R47" s="327"/>
      <c r="S47" s="327"/>
      <c r="T47" s="130"/>
      <c r="U47" s="92"/>
      <c r="V47" s="92"/>
      <c r="W47" s="92"/>
      <c r="X47" s="92"/>
      <c r="Y47" s="92"/>
      <c r="Z47" s="87"/>
      <c r="AA47" s="87"/>
      <c r="AB47" s="87"/>
      <c r="AC47" s="87"/>
      <c r="AD47" s="87"/>
      <c r="AE47" s="87"/>
      <c r="AF47" s="87"/>
      <c r="AG47" s="87"/>
      <c r="AH47" s="87"/>
      <c r="AI47" s="87"/>
      <c r="AJ47" s="87"/>
      <c r="AK47" s="87"/>
      <c r="AL47" s="87"/>
      <c r="AM47" s="87"/>
      <c r="AN47" s="87"/>
    </row>
    <row r="48" spans="1:40" ht="28.2" customHeight="1" x14ac:dyDescent="0.3">
      <c r="B48" s="208" t="s">
        <v>232</v>
      </c>
      <c r="C48" s="464" t="str">
        <f>VLOOKUP(B48,Informationssicherheit!$D$3:$I$241,6,FALSE)</f>
        <v>Inwieweit werden Informationen während der Übertragung geschützt?</v>
      </c>
      <c r="D48" s="465"/>
      <c r="E48" s="465"/>
      <c r="F48" s="466"/>
      <c r="G48" s="239">
        <f t="shared" si="0"/>
        <v>3</v>
      </c>
      <c r="H48" s="240" t="str">
        <f>IF(ISBLANK(VLOOKUP(B48,Informationssicherheit!$D$3:$E$241,2,FALSE)),"",VLOOKUP(B48,Informationssicherheit!$D$3:$E$241,2,FALSE))</f>
        <v/>
      </c>
      <c r="J48" s="91" t="str">
        <f t="shared" si="1"/>
        <v/>
      </c>
      <c r="K48" s="338"/>
      <c r="L48" s="338"/>
      <c r="M48" s="338">
        <f>G63</f>
        <v>3</v>
      </c>
      <c r="N48" s="338" t="str">
        <f>IF(COUNT($H$60:$H$61)=0,"na",SUM($H$60:$H$61)/COUNT($H$60:$H$61))</f>
        <v>na</v>
      </c>
      <c r="O48" s="101" t="s">
        <v>234</v>
      </c>
      <c r="P48" s="101"/>
      <c r="Q48" s="101"/>
      <c r="R48" s="327"/>
      <c r="S48" s="327"/>
      <c r="T48" s="130"/>
      <c r="U48" s="92"/>
      <c r="V48" s="92"/>
      <c r="W48" s="92"/>
      <c r="X48" s="92"/>
      <c r="Y48" s="92"/>
      <c r="Z48" s="87"/>
      <c r="AA48" s="87"/>
      <c r="AB48" s="87"/>
      <c r="AC48" s="87"/>
      <c r="AD48" s="87"/>
      <c r="AE48" s="87"/>
      <c r="AF48" s="87"/>
      <c r="AG48" s="87"/>
      <c r="AH48" s="87"/>
      <c r="AI48" s="87"/>
      <c r="AJ48" s="87"/>
      <c r="AK48" s="87"/>
      <c r="AL48" s="87"/>
      <c r="AM48" s="87"/>
      <c r="AN48" s="87"/>
    </row>
    <row r="49" spans="1:40" ht="28.2" customHeight="1" x14ac:dyDescent="0.3">
      <c r="B49" s="208" t="s">
        <v>233</v>
      </c>
      <c r="C49" s="464" t="str">
        <f>VLOOKUP(B49,Informationssicherheit!$D$3:$I$241,6,FALSE)</f>
        <v xml:space="preserve">Inwieweit werden Änderungen gemanagt? </v>
      </c>
      <c r="D49" s="465"/>
      <c r="E49" s="465"/>
      <c r="F49" s="466"/>
      <c r="G49" s="239">
        <f t="shared" si="0"/>
        <v>3</v>
      </c>
      <c r="H49" s="240" t="str">
        <f>IF(ISBLANK(VLOOKUP(B49,Informationssicherheit!$D$3:$E$241,2,FALSE)),"",VLOOKUP(B49,Informationssicherheit!$D$3:$E$241,2,FALSE))</f>
        <v/>
      </c>
      <c r="J49" s="91" t="str">
        <f t="shared" si="1"/>
        <v/>
      </c>
      <c r="K49" s="338"/>
      <c r="L49" s="338"/>
      <c r="M49" s="338">
        <v>3</v>
      </c>
      <c r="N49" s="338" t="str">
        <f>IF(COUNT($H$62:$H$63)=0,"na",SUM($H$62:$H$63)/COUNT($H$62:$H$63))</f>
        <v>na</v>
      </c>
      <c r="O49" s="101" t="s">
        <v>236</v>
      </c>
      <c r="P49" s="101"/>
      <c r="Q49" s="101"/>
      <c r="R49" s="327"/>
      <c r="S49" s="327"/>
      <c r="T49" s="130"/>
      <c r="U49" s="92"/>
      <c r="V49" s="92"/>
      <c r="W49" s="92"/>
      <c r="X49" s="92"/>
      <c r="Y49" s="92"/>
      <c r="Z49" s="87"/>
      <c r="AA49" s="87"/>
      <c r="AB49" s="87"/>
      <c r="AC49" s="87"/>
      <c r="AD49" s="87"/>
      <c r="AE49" s="87"/>
      <c r="AF49" s="87"/>
      <c r="AG49" s="87"/>
      <c r="AH49" s="87"/>
      <c r="AI49" s="87"/>
      <c r="AJ49" s="87"/>
      <c r="AK49" s="87"/>
      <c r="AL49" s="87"/>
      <c r="AM49" s="87"/>
      <c r="AN49" s="87"/>
    </row>
    <row r="50" spans="1:40" ht="28.2" customHeight="1" x14ac:dyDescent="0.3">
      <c r="B50" s="208" t="s">
        <v>235</v>
      </c>
      <c r="C50" s="464" t="str">
        <f>VLOOKUP(B50,Informationssicherheit!$D$3:$I$241,6,FALSE)</f>
        <v>Inwieweit sind die Entwicklungs- und Testumgebungen von den Produktivumgebungen getrennt?</v>
      </c>
      <c r="D50" s="465"/>
      <c r="E50" s="465"/>
      <c r="F50" s="466"/>
      <c r="G50" s="239">
        <f t="shared" si="0"/>
        <v>3</v>
      </c>
      <c r="H50" s="240" t="str">
        <f>IF(ISBLANK(VLOOKUP(B50,Informationssicherheit!$D$3:$E$241,2,FALSE)),"",VLOOKUP(B50,Informationssicherheit!$D$3:$E$241,2,FALSE))</f>
        <v/>
      </c>
      <c r="J50" s="91" t="str">
        <f t="shared" si="1"/>
        <v/>
      </c>
      <c r="K50" s="338"/>
      <c r="L50" s="338"/>
      <c r="M50" s="338" t="str">
        <f>IF($H$99="","na",SUM($G$73:$G$98)/COUNT($G$73:$G$98))</f>
        <v>na</v>
      </c>
      <c r="N50" s="338" t="str">
        <f>IF(COUNT($H$73:$H$80)=0,"na",SUM($H$73:$H$80)/COUNT($H$73:$H$80))</f>
        <v>na</v>
      </c>
      <c r="O50" s="101" t="str">
        <f>IF($H$99="","8.1 Prototypenschutz - Physische und umgebungsbezogene Sicherheit (na)","8.1 Prototypenschutz - Physische und umgebungsbezogene Sicherheit")</f>
        <v>8.1 Prototypenschutz - Physische und umgebungsbezogene Sicherheit (na)</v>
      </c>
      <c r="P50" s="101"/>
      <c r="Q50" s="101"/>
      <c r="R50" s="327"/>
      <c r="S50" s="327"/>
      <c r="T50" s="130"/>
      <c r="U50" s="92"/>
      <c r="V50" s="92"/>
      <c r="W50" s="92"/>
      <c r="X50" s="92"/>
      <c r="Y50" s="92"/>
      <c r="Z50" s="87"/>
      <c r="AA50" s="87"/>
      <c r="AB50" s="87"/>
      <c r="AC50" s="87"/>
      <c r="AD50" s="87"/>
      <c r="AE50" s="87"/>
      <c r="AF50" s="87"/>
      <c r="AG50" s="87"/>
      <c r="AH50" s="87"/>
      <c r="AI50" s="87"/>
      <c r="AJ50" s="87"/>
      <c r="AK50" s="87"/>
      <c r="AL50" s="87"/>
      <c r="AM50" s="87"/>
      <c r="AN50" s="87"/>
    </row>
    <row r="51" spans="1:40" ht="28.2" customHeight="1" x14ac:dyDescent="0.3">
      <c r="B51" s="208" t="s">
        <v>237</v>
      </c>
      <c r="C51" s="464" t="str">
        <f>VLOOKUP(B51,Informationssicherheit!$D$3:$I$241,6,FALSE)</f>
        <v>Inwieweit werden IT-Systeme vor Schadsoftware geschützt?</v>
      </c>
      <c r="D51" s="465"/>
      <c r="E51" s="465"/>
      <c r="F51" s="466"/>
      <c r="G51" s="239">
        <f t="shared" si="0"/>
        <v>3</v>
      </c>
      <c r="H51" s="240" t="str">
        <f>IF(ISBLANK(VLOOKUP(B51,Informationssicherheit!$D$3:$E$241,2,FALSE)),"",VLOOKUP(B51,Informationssicherheit!$D$3:$E$241,2,FALSE))</f>
        <v/>
      </c>
      <c r="J51" s="91" t="str">
        <f t="shared" si="1"/>
        <v/>
      </c>
      <c r="K51" s="338"/>
      <c r="L51" s="338"/>
      <c r="M51" s="338" t="str">
        <f>IF($H$99="","na",SUM($G$73:$G$98)/COUNT($G$73:$G$98))</f>
        <v>na</v>
      </c>
      <c r="N51" s="338" t="str">
        <f>IF(COUNT($H$82:$H$88)=0,"na",SUM($H$82:$H$88)/COUNT($H$82:$H$88))</f>
        <v>na</v>
      </c>
      <c r="O51" s="101" t="str">
        <f>IF($H$99="","8.2 Prototypenschutz - Organisatorische Anforderungen (na)","8.2 Prototypenschutz - Organisatorische Anforderungen")</f>
        <v>8.2 Prototypenschutz - Organisatorische Anforderungen (na)</v>
      </c>
      <c r="P51" s="101"/>
      <c r="Q51" s="101"/>
      <c r="R51" s="327"/>
      <c r="S51" s="327"/>
      <c r="T51" s="130"/>
      <c r="U51" s="92"/>
      <c r="V51" s="92"/>
      <c r="W51" s="92"/>
      <c r="X51" s="92"/>
      <c r="Y51" s="92"/>
      <c r="Z51" s="87"/>
      <c r="AA51" s="87"/>
      <c r="AB51" s="87"/>
      <c r="AC51" s="87"/>
      <c r="AD51" s="87"/>
      <c r="AE51" s="87"/>
      <c r="AF51" s="87"/>
      <c r="AG51" s="87"/>
      <c r="AH51" s="87"/>
      <c r="AI51" s="87"/>
      <c r="AJ51" s="87"/>
      <c r="AK51" s="87"/>
      <c r="AL51" s="87"/>
      <c r="AM51" s="87"/>
      <c r="AN51" s="87"/>
    </row>
    <row r="52" spans="1:40" ht="28.2" customHeight="1" x14ac:dyDescent="0.3">
      <c r="B52" s="208" t="s">
        <v>238</v>
      </c>
      <c r="C52" s="464" t="str">
        <f>VLOOKUP(B52,Informationssicherheit!$D$3:$I$241,6,FALSE)</f>
        <v>Inwieweit werden Ereignisprotokolle aufgezeichnet und analysiert?</v>
      </c>
      <c r="D52" s="465"/>
      <c r="E52" s="465"/>
      <c r="F52" s="466"/>
      <c r="G52" s="239">
        <f t="shared" si="0"/>
        <v>3</v>
      </c>
      <c r="H52" s="240" t="str">
        <f>IF(ISBLANK(VLOOKUP(B52,Informationssicherheit!$D$3:$E$241,2,FALSE)),"",VLOOKUP(B52,Informationssicherheit!$D$3:$E$241,2,FALSE))</f>
        <v/>
      </c>
      <c r="J52" s="91" t="str">
        <f t="shared" si="1"/>
        <v/>
      </c>
      <c r="K52" s="338"/>
      <c r="L52" s="338"/>
      <c r="M52" s="338" t="str">
        <f>IF($H$99="","na",SUM($G$73:$G$98)/COUNT($G$73:$G$98))</f>
        <v>na</v>
      </c>
      <c r="N52" s="338" t="str">
        <f>IF(COUNT($H$90:$H$91)=0,"na",SUM($H$90:$H$91)/COUNT($H$90:$H$91))</f>
        <v>na</v>
      </c>
      <c r="O52" s="101" t="str">
        <f>IF($H$99="","8.3 Prototypenschutz - Umgang mit Fahrzeugen, Komponenten und Bauteilen (na)","8.3 Prototypenschutz - Umgang mit Fahrzeugen, Komponenten und Bauteilen")</f>
        <v>8.3 Prototypenschutz - Umgang mit Fahrzeugen, Komponenten und Bauteilen (na)</v>
      </c>
      <c r="P52" s="101"/>
      <c r="Q52" s="101"/>
      <c r="R52" s="327"/>
      <c r="S52" s="327"/>
      <c r="T52" s="130"/>
      <c r="U52" s="92"/>
      <c r="V52" s="92"/>
      <c r="W52" s="92"/>
      <c r="X52" s="92"/>
      <c r="Y52" s="92"/>
      <c r="Z52" s="87"/>
      <c r="AA52" s="87"/>
      <c r="AB52" s="87"/>
      <c r="AC52" s="87"/>
      <c r="AD52" s="87"/>
      <c r="AE52" s="87"/>
      <c r="AF52" s="87"/>
      <c r="AG52" s="87"/>
      <c r="AH52" s="87"/>
      <c r="AI52" s="87"/>
      <c r="AJ52" s="87"/>
      <c r="AK52" s="87"/>
      <c r="AL52" s="87"/>
      <c r="AM52" s="87"/>
      <c r="AN52" s="87"/>
    </row>
    <row r="53" spans="1:40" ht="28.2" customHeight="1" x14ac:dyDescent="0.3">
      <c r="B53" s="208" t="s">
        <v>239</v>
      </c>
      <c r="C53" s="464" t="str">
        <f>VLOOKUP(B53,Informationssicherheit!$D$3:$I$241,6,FALSE)</f>
        <v xml:space="preserve">Inwieweit werden Schwachstellen erkannt und behandelt? </v>
      </c>
      <c r="D53" s="465"/>
      <c r="E53" s="465"/>
      <c r="F53" s="466"/>
      <c r="G53" s="239">
        <f t="shared" si="0"/>
        <v>3</v>
      </c>
      <c r="H53" s="240" t="str">
        <f>IF(ISBLANK(VLOOKUP(B53,Informationssicherheit!$D$3:$E$241,2,FALSE)),"",VLOOKUP(B53,Informationssicherheit!$D$3:$E$241,2,FALSE))</f>
        <v/>
      </c>
      <c r="J53" s="91" t="str">
        <f t="shared" si="1"/>
        <v/>
      </c>
      <c r="K53" s="338"/>
      <c r="L53" s="338"/>
      <c r="M53" s="338" t="str">
        <f>IF($H$99="","na",SUM($G$73:$G$98)/COUNT($G$73:$G$98))</f>
        <v>na</v>
      </c>
      <c r="N53" s="338" t="str">
        <f>IF(COUNT($H$93:$H$95)=0,"na",SUM($H$93:$H$95)/COUNT($H$93:$H$95))</f>
        <v>na</v>
      </c>
      <c r="O53" s="101" t="str">
        <f>IF($H$99="","8.4 Prototypenschutz - Anforderungen für Erprobungsfahrzeuge (na)","8.4 Prototypenschutz - Anforderungen für Erprobungsfahrzeuge")</f>
        <v>8.4 Prototypenschutz - Anforderungen für Erprobungsfahrzeuge (na)</v>
      </c>
      <c r="P53" s="101"/>
      <c r="Q53" s="101"/>
      <c r="R53" s="327"/>
      <c r="S53" s="327"/>
      <c r="T53" s="130"/>
      <c r="U53" s="92"/>
      <c r="V53" s="92"/>
      <c r="W53" s="92"/>
      <c r="X53" s="92"/>
      <c r="Y53" s="92"/>
      <c r="Z53" s="87"/>
      <c r="AA53" s="87"/>
      <c r="AB53" s="87"/>
      <c r="AC53" s="87"/>
      <c r="AD53" s="87"/>
      <c r="AE53" s="87"/>
      <c r="AF53" s="87"/>
      <c r="AG53" s="87"/>
      <c r="AH53" s="87"/>
      <c r="AI53" s="87"/>
      <c r="AJ53" s="87"/>
      <c r="AK53" s="87"/>
      <c r="AL53" s="87"/>
      <c r="AM53" s="87"/>
      <c r="AN53" s="87"/>
    </row>
    <row r="54" spans="1:40" ht="28.2" customHeight="1" x14ac:dyDescent="0.3">
      <c r="B54" s="208" t="s">
        <v>240</v>
      </c>
      <c r="C54" s="464" t="str">
        <f>VLOOKUP(B54,Informationssicherheit!$D$3:$I$241,6,FALSE)</f>
        <v>Inwieweit werden IT-Systeme technisch überprüft (Systemaudit)?</v>
      </c>
      <c r="D54" s="465"/>
      <c r="E54" s="465"/>
      <c r="F54" s="466"/>
      <c r="G54" s="239">
        <f t="shared" si="0"/>
        <v>3</v>
      </c>
      <c r="H54" s="240" t="str">
        <f>IF(ISBLANK(VLOOKUP(B54,Informationssicherheit!$D$3:$E$241,2,FALSE)),"",VLOOKUP(B54,Informationssicherheit!$D$3:$E$241,2,FALSE))</f>
        <v/>
      </c>
      <c r="J54" s="91" t="str">
        <f t="shared" si="1"/>
        <v/>
      </c>
      <c r="K54" s="338"/>
      <c r="L54" s="338"/>
      <c r="M54" s="338" t="str">
        <f>IF($H$99="","na",SUM($G$73:$G$98)/COUNT($G$73:$G$98))</f>
        <v>na</v>
      </c>
      <c r="N54" s="338" t="str">
        <f>IF(COUNT($H$97:$H$98)=0,"na",SUM($H$97:$H$98)/COUNT($H$97:$H$98))</f>
        <v>na</v>
      </c>
      <c r="O54" s="101" t="str">
        <f>IF($H$99="","8.5 Prototypenschutz - Anforderungen für Veranstaltungen und Shootings (na)","8.5 Prototypenschutz - Anforderungen für Veranstaltungen und Shootings")</f>
        <v>8.5 Prototypenschutz - Anforderungen für Veranstaltungen und Shootings (na)</v>
      </c>
      <c r="P54" s="101"/>
      <c r="Q54" s="101"/>
      <c r="R54" s="327"/>
      <c r="S54" s="327"/>
      <c r="T54" s="130"/>
      <c r="U54" s="92"/>
      <c r="V54" s="92"/>
      <c r="W54" s="92"/>
      <c r="X54" s="92"/>
      <c r="Y54" s="92"/>
      <c r="Z54" s="87"/>
      <c r="AA54" s="87"/>
      <c r="AB54" s="87"/>
      <c r="AC54" s="87"/>
      <c r="AD54" s="87"/>
      <c r="AE54" s="87"/>
      <c r="AF54" s="87"/>
      <c r="AG54" s="87"/>
      <c r="AH54" s="87"/>
      <c r="AI54" s="87"/>
      <c r="AJ54" s="87"/>
      <c r="AK54" s="87"/>
      <c r="AL54" s="87"/>
      <c r="AM54" s="87"/>
      <c r="AN54" s="87"/>
    </row>
    <row r="55" spans="1:40" ht="28.2" customHeight="1" x14ac:dyDescent="0.3">
      <c r="B55" s="208" t="s">
        <v>241</v>
      </c>
      <c r="C55" s="464" t="str">
        <f>VLOOKUP(B55,Informationssicherheit!$D$3:$I$241,6,FALSE)</f>
        <v xml:space="preserve">Inwieweit wird das Netzwerk der Organisation gemanagt?
</v>
      </c>
      <c r="D55" s="465"/>
      <c r="E55" s="465"/>
      <c r="F55" s="466"/>
      <c r="G55" s="239">
        <f t="shared" si="0"/>
        <v>3</v>
      </c>
      <c r="H55" s="240" t="str">
        <f>IF(ISBLANK(VLOOKUP(B55,Informationssicherheit!$D$3:$E$241,2,FALSE)),"",VLOOKUP(B55,Informationssicherheit!$D$3:$E$241,2,FALSE))</f>
        <v/>
      </c>
      <c r="J55" s="91" t="str">
        <f t="shared" si="1"/>
        <v/>
      </c>
      <c r="K55" s="338"/>
      <c r="L55" s="338"/>
      <c r="M55" s="338"/>
      <c r="N55" s="338"/>
      <c r="O55" s="101"/>
      <c r="P55" s="101"/>
      <c r="Q55" s="101"/>
      <c r="R55" s="327"/>
      <c r="S55" s="327"/>
      <c r="T55" s="130"/>
      <c r="U55" s="92"/>
      <c r="V55" s="92"/>
      <c r="W55" s="92"/>
      <c r="X55" s="92"/>
      <c r="Y55" s="92"/>
      <c r="Z55" s="87"/>
      <c r="AA55" s="87"/>
      <c r="AB55" s="87"/>
      <c r="AC55" s="87"/>
      <c r="AD55" s="87"/>
      <c r="AE55" s="87"/>
      <c r="AF55" s="87"/>
      <c r="AG55" s="87"/>
      <c r="AH55" s="87"/>
      <c r="AI55" s="87"/>
      <c r="AJ55" s="87"/>
      <c r="AK55" s="87"/>
      <c r="AL55" s="87"/>
      <c r="AM55" s="87"/>
      <c r="AN55" s="87"/>
    </row>
    <row r="56" spans="1:40" ht="28.2" customHeight="1" x14ac:dyDescent="0.3">
      <c r="B56" s="208" t="s">
        <v>242</v>
      </c>
      <c r="C56" s="464" t="str">
        <f>VLOOKUP(B56,Informationssicherheit!$D$3:$I$241,6,FALSE)</f>
        <v>Inwieweit wird Informationssicherheit bei neuen oder weiterentwickelten IT-Systemen berücksichtigt?</v>
      </c>
      <c r="D56" s="465"/>
      <c r="E56" s="465"/>
      <c r="F56" s="466"/>
      <c r="G56" s="239">
        <f t="shared" si="0"/>
        <v>3</v>
      </c>
      <c r="H56" s="240" t="str">
        <f>IF(ISBLANK(VLOOKUP(B56,Informationssicherheit!$D$3:$E$241,2,FALSE)),"",VLOOKUP(B56,Informationssicherheit!$D$3:$E$241,2,FALSE))</f>
        <v/>
      </c>
      <c r="J56" s="91" t="str">
        <f t="shared" si="1"/>
        <v/>
      </c>
      <c r="K56" s="338"/>
      <c r="L56" s="338"/>
      <c r="M56" s="338"/>
      <c r="N56" s="338"/>
      <c r="O56" s="101"/>
      <c r="P56" s="101"/>
      <c r="Q56" s="101"/>
      <c r="R56" s="327"/>
      <c r="S56" s="327"/>
      <c r="T56" s="130"/>
      <c r="U56" s="92"/>
      <c r="V56" s="92"/>
      <c r="W56" s="92"/>
      <c r="X56" s="92"/>
      <c r="Y56" s="92"/>
      <c r="Z56" s="87"/>
      <c r="AA56" s="87"/>
      <c r="AB56" s="87"/>
      <c r="AC56" s="87"/>
      <c r="AD56" s="87"/>
      <c r="AE56" s="87"/>
      <c r="AF56" s="87"/>
      <c r="AG56" s="87"/>
      <c r="AH56" s="87"/>
      <c r="AI56" s="87"/>
      <c r="AJ56" s="87"/>
      <c r="AK56" s="87"/>
      <c r="AL56" s="87"/>
      <c r="AM56" s="87"/>
      <c r="AN56" s="87"/>
    </row>
    <row r="57" spans="1:40" ht="28.2" customHeight="1" x14ac:dyDescent="0.3">
      <c r="B57" s="208" t="s">
        <v>243</v>
      </c>
      <c r="C57" s="464" t="str">
        <f>VLOOKUP(B57,Informationssicherheit!$D$3:$I$241,6,FALSE)</f>
        <v>Inwieweit sind Anforderungen an Netzwerkdienste definiert?</v>
      </c>
      <c r="D57" s="465"/>
      <c r="E57" s="465"/>
      <c r="F57" s="466"/>
      <c r="G57" s="239">
        <f t="shared" si="0"/>
        <v>3</v>
      </c>
      <c r="H57" s="240" t="str">
        <f>IF(ISBLANK(VLOOKUP(B57,Informationssicherheit!$D$3:$E$241,2,FALSE)),"",VLOOKUP(B57,Informationssicherheit!$D$3:$E$241,2,FALSE))</f>
        <v/>
      </c>
      <c r="J57" s="91" t="str">
        <f t="shared" si="1"/>
        <v/>
      </c>
      <c r="K57" s="338"/>
      <c r="L57" s="338"/>
      <c r="M57" s="338"/>
      <c r="N57" s="338"/>
      <c r="O57" s="101"/>
      <c r="P57" s="101"/>
      <c r="Q57" s="101"/>
      <c r="R57" s="327"/>
      <c r="S57" s="327"/>
      <c r="T57" s="130"/>
      <c r="U57" s="92"/>
      <c r="V57" s="92"/>
      <c r="W57" s="92"/>
      <c r="X57" s="92"/>
      <c r="Y57" s="92"/>
      <c r="Z57" s="87"/>
      <c r="AA57" s="87"/>
      <c r="AB57" s="87"/>
      <c r="AC57" s="87"/>
      <c r="AD57" s="87"/>
      <c r="AE57" s="87"/>
      <c r="AF57" s="87"/>
      <c r="AG57" s="87"/>
      <c r="AH57" s="87"/>
      <c r="AI57" s="87"/>
      <c r="AJ57" s="87"/>
      <c r="AK57" s="87"/>
      <c r="AL57" s="87"/>
      <c r="AM57" s="87"/>
      <c r="AN57" s="87"/>
    </row>
    <row r="58" spans="1:40" ht="28.2" customHeight="1" x14ac:dyDescent="0.3">
      <c r="A58" s="56"/>
      <c r="B58" s="208" t="s">
        <v>244</v>
      </c>
      <c r="C58" s="464" t="str">
        <f>VLOOKUP(B58,Informationssicherheit!$D$3:$I$241,6,FALSE)</f>
        <v xml:space="preserve">Inwieweit ist die Rückgabe und das sichere Entfernen von Informationswerten aus Organisationsfremden IT-Diensten geregelt? </v>
      </c>
      <c r="D58" s="465"/>
      <c r="E58" s="465"/>
      <c r="F58" s="466"/>
      <c r="G58" s="239">
        <f t="shared" si="0"/>
        <v>3</v>
      </c>
      <c r="H58" s="240" t="str">
        <f>IF(ISBLANK(VLOOKUP(B58,Informationssicherheit!$D$3:$E$241,2,FALSE)),"",VLOOKUP(B58,Informationssicherheit!$D$3:$E$241,2,FALSE))</f>
        <v/>
      </c>
      <c r="J58" s="91" t="str">
        <f t="shared" si="1"/>
        <v/>
      </c>
      <c r="K58" s="338"/>
      <c r="L58" s="338"/>
      <c r="M58" s="338"/>
      <c r="N58" s="338"/>
      <c r="O58" s="101"/>
      <c r="P58" s="101"/>
      <c r="Q58" s="101"/>
      <c r="R58" s="327"/>
      <c r="S58" s="327"/>
      <c r="T58" s="130"/>
      <c r="U58" s="92"/>
      <c r="V58" s="92"/>
      <c r="W58" s="92"/>
      <c r="X58" s="92"/>
      <c r="Y58" s="92"/>
      <c r="Z58" s="87"/>
      <c r="AA58" s="87"/>
      <c r="AB58" s="87"/>
      <c r="AC58" s="87"/>
      <c r="AD58" s="87"/>
      <c r="AE58" s="87"/>
      <c r="AF58" s="87"/>
      <c r="AG58" s="87"/>
      <c r="AH58" s="87"/>
      <c r="AI58" s="87"/>
      <c r="AJ58" s="87"/>
      <c r="AK58" s="87"/>
      <c r="AL58" s="87"/>
      <c r="AM58" s="87"/>
      <c r="AN58" s="87"/>
    </row>
    <row r="59" spans="1:40" ht="28.2" customHeight="1" x14ac:dyDescent="0.3">
      <c r="B59" s="208" t="s">
        <v>245</v>
      </c>
      <c r="C59" s="464" t="str">
        <f>VLOOKUP(B59,Informationssicherheit!$D$3:$I$241,6,FALSE)</f>
        <v>Inwieweit sind Informationen in gemeinsam genutzten organisationsfremden IT-Diensten geschützt?</v>
      </c>
      <c r="D59" s="465"/>
      <c r="E59" s="465"/>
      <c r="F59" s="466"/>
      <c r="G59" s="239">
        <f t="shared" si="0"/>
        <v>3</v>
      </c>
      <c r="H59" s="240" t="str">
        <f>IF(ISBLANK(VLOOKUP(B59,Informationssicherheit!$D$3:$E$241,2,FALSE)),"",VLOOKUP(B59,Informationssicherheit!$D$3:$E$241,2,FALSE))</f>
        <v/>
      </c>
      <c r="J59" s="91" t="str">
        <f t="shared" si="1"/>
        <v/>
      </c>
      <c r="K59" s="338"/>
      <c r="L59" s="338"/>
      <c r="M59" s="338"/>
      <c r="N59" s="338"/>
      <c r="O59" s="101"/>
      <c r="P59" s="101"/>
      <c r="Q59" s="101"/>
      <c r="R59" s="327"/>
      <c r="S59" s="327"/>
      <c r="T59" s="130"/>
      <c r="U59" s="92"/>
      <c r="V59" s="92"/>
      <c r="W59" s="92"/>
      <c r="X59" s="92"/>
      <c r="Y59" s="92"/>
      <c r="Z59" s="87"/>
      <c r="AA59" s="87"/>
      <c r="AB59" s="87"/>
      <c r="AC59" s="87"/>
      <c r="AD59" s="87"/>
      <c r="AE59" s="87"/>
      <c r="AF59" s="87"/>
      <c r="AG59" s="87"/>
      <c r="AH59" s="87"/>
      <c r="AI59" s="87"/>
      <c r="AJ59" s="87"/>
      <c r="AK59" s="87"/>
      <c r="AL59" s="87"/>
      <c r="AM59" s="87"/>
      <c r="AN59" s="87"/>
    </row>
    <row r="60" spans="1:40" ht="28.2" customHeight="1" x14ac:dyDescent="0.3">
      <c r="B60" s="208" t="s">
        <v>246</v>
      </c>
      <c r="C60" s="464" t="str">
        <f>VLOOKUP(B60,Informationssicherheit!$D$3:$I$241,6,FALSE)</f>
        <v xml:space="preserve">Inwieweit wird die Informationssicherheit bei Auftragnehmern und Kooperationspartnern sichergestellt?
</v>
      </c>
      <c r="D60" s="465"/>
      <c r="E60" s="465"/>
      <c r="F60" s="466"/>
      <c r="G60" s="239">
        <f t="shared" si="0"/>
        <v>3</v>
      </c>
      <c r="H60" s="240" t="str">
        <f>IF(ISBLANK(VLOOKUP(B60,Informationssicherheit!$D$3:$E$241,2,FALSE)),"",VLOOKUP(B60,Informationssicherheit!$D$3:$E$241,2,FALSE))</f>
        <v/>
      </c>
      <c r="J60" s="91" t="str">
        <f t="shared" si="1"/>
        <v/>
      </c>
      <c r="K60" s="338"/>
      <c r="L60" s="338"/>
      <c r="M60" s="338"/>
      <c r="N60" s="338"/>
      <c r="O60" s="101"/>
      <c r="P60" s="101"/>
      <c r="Q60" s="101"/>
      <c r="R60" s="327"/>
      <c r="S60" s="327"/>
      <c r="T60" s="130"/>
      <c r="U60" s="92"/>
      <c r="V60" s="92"/>
      <c r="W60" s="92"/>
      <c r="X60" s="92"/>
      <c r="Y60" s="92"/>
      <c r="Z60" s="87"/>
      <c r="AA60" s="87"/>
      <c r="AB60" s="87"/>
      <c r="AC60" s="87"/>
      <c r="AD60" s="87"/>
      <c r="AE60" s="87"/>
      <c r="AF60" s="87"/>
      <c r="AG60" s="87"/>
      <c r="AH60" s="87"/>
      <c r="AI60" s="87"/>
      <c r="AJ60" s="87"/>
      <c r="AK60" s="87"/>
      <c r="AL60" s="87"/>
      <c r="AM60" s="87"/>
      <c r="AN60" s="87"/>
    </row>
    <row r="61" spans="1:40" ht="28.2" customHeight="1" x14ac:dyDescent="0.3">
      <c r="B61" s="208" t="s">
        <v>421</v>
      </c>
      <c r="C61" s="464" t="str">
        <f>VLOOKUP(B61,Informationssicherheit!$D$3:$I$241,6,FALSE)</f>
        <v>Inwieweit ist Geheimhaltung beim Austausch von Informationen vertraglich vereinbart?</v>
      </c>
      <c r="D61" s="465"/>
      <c r="E61" s="465"/>
      <c r="F61" s="466"/>
      <c r="G61" s="239">
        <f t="shared" si="0"/>
        <v>3</v>
      </c>
      <c r="H61" s="240" t="str">
        <f>IF(ISBLANK(VLOOKUP(B61,Informationssicherheit!$D$3:$E$241,2,FALSE)),"",VLOOKUP(B61,Informationssicherheit!$D$3:$E$241,2,FALSE))</f>
        <v/>
      </c>
      <c r="J61" s="91" t="str">
        <f t="shared" si="1"/>
        <v/>
      </c>
      <c r="K61" s="338"/>
      <c r="L61" s="338"/>
      <c r="M61" s="338"/>
      <c r="N61" s="338"/>
      <c r="O61" s="101"/>
      <c r="P61" s="101"/>
      <c r="Q61" s="101"/>
      <c r="R61" s="327"/>
      <c r="S61" s="327"/>
      <c r="T61" s="130"/>
      <c r="U61" s="92"/>
      <c r="V61" s="92"/>
      <c r="W61" s="92"/>
      <c r="X61" s="92"/>
      <c r="Y61" s="92"/>
      <c r="Z61" s="87"/>
      <c r="AA61" s="87"/>
      <c r="AB61" s="87"/>
      <c r="AC61" s="87"/>
      <c r="AD61" s="87"/>
      <c r="AE61" s="87"/>
      <c r="AF61" s="87"/>
      <c r="AG61" s="87"/>
      <c r="AH61" s="87"/>
      <c r="AI61" s="87"/>
      <c r="AJ61" s="87"/>
      <c r="AK61" s="87"/>
      <c r="AL61" s="87"/>
      <c r="AM61" s="87"/>
      <c r="AN61" s="87"/>
    </row>
    <row r="62" spans="1:40" ht="28.2" customHeight="1" x14ac:dyDescent="0.3">
      <c r="B62" s="208" t="s">
        <v>247</v>
      </c>
      <c r="C62" s="464" t="str">
        <f>VLOOKUP(B62,Informationssicherheit!$D$3:$I$241,6,FALSE)</f>
        <v>Inwieweit wird die Einhaltung regulatorischer und vertraglicher Bestimmungen sichergestellt?</v>
      </c>
      <c r="D62" s="465"/>
      <c r="E62" s="465"/>
      <c r="F62" s="466"/>
      <c r="G62" s="239">
        <f>IF(H62="na","na",3)</f>
        <v>3</v>
      </c>
      <c r="H62" s="240" t="str">
        <f>IF(ISBLANK(VLOOKUP(B62,Informationssicherheit!$D$3:$E$241,2,FALSE)),"",VLOOKUP(B62,Informationssicherheit!$D$3:$E$241,2,FALSE))</f>
        <v/>
      </c>
      <c r="J62" s="91" t="str">
        <f t="shared" si="1"/>
        <v/>
      </c>
      <c r="K62" s="338"/>
      <c r="L62" s="338"/>
      <c r="M62" s="338"/>
      <c r="N62" s="338"/>
      <c r="O62" s="101"/>
      <c r="P62" s="101"/>
      <c r="Q62" s="101"/>
      <c r="R62" s="327"/>
      <c r="S62" s="327"/>
      <c r="T62" s="130"/>
      <c r="U62" s="92"/>
      <c r="V62" s="92"/>
      <c r="W62" s="92"/>
      <c r="X62" s="92"/>
      <c r="Y62" s="92"/>
      <c r="Z62" s="87"/>
      <c r="AA62" s="87"/>
      <c r="AB62" s="87"/>
      <c r="AC62" s="87"/>
      <c r="AD62" s="87"/>
      <c r="AE62" s="87"/>
      <c r="AF62" s="87"/>
      <c r="AG62" s="87"/>
      <c r="AH62" s="87"/>
      <c r="AI62" s="87"/>
      <c r="AJ62" s="87"/>
      <c r="AK62" s="87"/>
      <c r="AL62" s="87"/>
      <c r="AM62" s="87"/>
      <c r="AN62" s="87"/>
    </row>
    <row r="63" spans="1:40" ht="28.2" customHeight="1" x14ac:dyDescent="0.3">
      <c r="B63" s="208" t="s">
        <v>248</v>
      </c>
      <c r="C63" s="464" t="str">
        <f>VLOOKUP(B63,Informationssicherheit!$D$3:$I$241,6,FALSE)</f>
        <v xml:space="preserve">Inwieweit wird der Schutz von personenbezogenen Daten bei der Umsetzung der Informationssicherheit berücksichtigt? </v>
      </c>
      <c r="D63" s="465"/>
      <c r="E63" s="465"/>
      <c r="F63" s="466"/>
      <c r="G63" s="239">
        <f t="shared" si="0"/>
        <v>3</v>
      </c>
      <c r="H63" s="240" t="str">
        <f>IF(ISBLANK(VLOOKUP(B63,Informationssicherheit!$D$3:$E$241,2,FALSE)),"",VLOOKUP(B63,Informationssicherheit!$D$3:$E$241,2,FALSE))</f>
        <v/>
      </c>
      <c r="J63" s="91" t="str">
        <f t="shared" si="1"/>
        <v/>
      </c>
      <c r="K63" s="338"/>
      <c r="L63" s="338"/>
      <c r="M63" s="338"/>
      <c r="N63" s="338"/>
      <c r="O63" s="101"/>
      <c r="P63" s="101"/>
      <c r="Q63" s="101"/>
      <c r="R63" s="327"/>
      <c r="S63" s="327"/>
      <c r="T63" s="130"/>
      <c r="U63" s="92"/>
      <c r="V63" s="92"/>
      <c r="W63" s="92"/>
      <c r="X63" s="92"/>
      <c r="Y63" s="92"/>
      <c r="Z63" s="87"/>
      <c r="AA63" s="87"/>
      <c r="AB63" s="87"/>
      <c r="AC63" s="87"/>
      <c r="AD63" s="87"/>
      <c r="AE63" s="87"/>
      <c r="AF63" s="87"/>
      <c r="AG63" s="87"/>
      <c r="AH63" s="87"/>
      <c r="AI63" s="87"/>
      <c r="AJ63" s="87"/>
      <c r="AK63" s="87"/>
      <c r="AL63" s="87"/>
      <c r="AM63" s="87"/>
      <c r="AN63" s="87"/>
    </row>
    <row r="64" spans="1:40" ht="14.4" x14ac:dyDescent="0.3">
      <c r="B64" s="106" t="s">
        <v>137</v>
      </c>
      <c r="C64" s="107" t="s">
        <v>954</v>
      </c>
      <c r="G64" s="108">
        <f>SUM(G23:G63)/COUNT(G23:G63)</f>
        <v>3</v>
      </c>
      <c r="H64" s="108" t="str">
        <f>IF(COUNT(H23:H63)=0,"",SUM(H23:H63)/COUNT(H23:H63))</f>
        <v/>
      </c>
      <c r="J64" s="341" t="str">
        <f>IF(COUNT(J23:J63)=0,"",SUM(J23:J63)/COUNT(J23:J63))</f>
        <v/>
      </c>
      <c r="K64" s="342"/>
      <c r="L64" s="341"/>
      <c r="M64" s="343"/>
      <c r="N64" s="343"/>
      <c r="O64" s="92"/>
      <c r="P64" s="92"/>
      <c r="Q64" s="92"/>
      <c r="R64" s="327"/>
      <c r="S64" s="327"/>
      <c r="T64" s="7"/>
      <c r="U64" s="92"/>
      <c r="V64" s="92"/>
      <c r="W64" s="92"/>
      <c r="X64" s="92"/>
      <c r="Y64" s="92"/>
      <c r="Z64" s="87"/>
      <c r="AA64" s="87"/>
      <c r="AB64" s="87"/>
      <c r="AC64" s="87"/>
      <c r="AD64" s="87"/>
      <c r="AE64" s="87"/>
      <c r="AF64" s="87"/>
      <c r="AG64" s="87"/>
      <c r="AH64" s="87"/>
      <c r="AI64" s="87"/>
      <c r="AJ64" s="87"/>
      <c r="AK64" s="87"/>
      <c r="AL64" s="87"/>
      <c r="AM64" s="87"/>
      <c r="AN64" s="87"/>
    </row>
    <row r="65" spans="1:40" ht="14.4" x14ac:dyDescent="0.3">
      <c r="B65" s="109"/>
      <c r="C65" s="110" t="s">
        <v>138</v>
      </c>
      <c r="G65" s="111"/>
      <c r="H65" s="87"/>
      <c r="J65" s="91"/>
      <c r="K65" s="91"/>
      <c r="L65" s="91"/>
      <c r="M65" s="92"/>
      <c r="N65" s="91"/>
      <c r="O65" s="92"/>
      <c r="P65" s="92"/>
      <c r="Q65" s="92"/>
      <c r="R65" s="327"/>
      <c r="S65" s="327"/>
      <c r="T65" s="7"/>
      <c r="U65" s="92"/>
      <c r="V65" s="92"/>
      <c r="W65" s="92"/>
      <c r="X65" s="92"/>
      <c r="Y65" s="92"/>
      <c r="Z65" s="87"/>
      <c r="AA65" s="87"/>
      <c r="AB65" s="87"/>
      <c r="AC65" s="87"/>
      <c r="AD65" s="87"/>
      <c r="AE65" s="87"/>
      <c r="AF65" s="87"/>
      <c r="AG65" s="87"/>
      <c r="AH65" s="87"/>
      <c r="AI65" s="87"/>
      <c r="AJ65" s="87"/>
      <c r="AK65" s="87"/>
      <c r="AL65" s="87"/>
      <c r="AM65" s="87"/>
      <c r="AN65" s="87"/>
    </row>
    <row r="66" spans="1:40" ht="14.4" x14ac:dyDescent="0.3">
      <c r="C66" s="110" t="s">
        <v>139</v>
      </c>
      <c r="G66" s="111"/>
      <c r="H66" s="111"/>
      <c r="J66" s="91"/>
      <c r="K66" s="91"/>
      <c r="L66" s="91"/>
      <c r="M66" s="92"/>
      <c r="N66" s="91"/>
      <c r="O66" s="92"/>
      <c r="P66" s="92"/>
      <c r="Q66" s="92"/>
      <c r="R66" s="327"/>
      <c r="S66" s="327"/>
      <c r="T66" s="7"/>
      <c r="U66" s="92"/>
      <c r="V66" s="92"/>
      <c r="W66" s="92"/>
      <c r="X66" s="92"/>
      <c r="Y66" s="92"/>
      <c r="Z66" s="87"/>
      <c r="AA66" s="87"/>
      <c r="AB66" s="87"/>
      <c r="AC66" s="87"/>
      <c r="AD66" s="87"/>
      <c r="AE66" s="87"/>
      <c r="AF66" s="87"/>
      <c r="AG66" s="87"/>
      <c r="AH66" s="87"/>
      <c r="AI66" s="87"/>
      <c r="AJ66" s="87"/>
      <c r="AK66" s="87"/>
      <c r="AL66" s="87"/>
      <c r="AM66" s="87"/>
      <c r="AN66" s="87"/>
    </row>
    <row r="67" spans="1:40" ht="20.100000000000001" customHeight="1" x14ac:dyDescent="0.25">
      <c r="B67" s="112"/>
      <c r="R67" s="92"/>
      <c r="S67" s="92"/>
      <c r="T67" s="92"/>
      <c r="U67" s="92"/>
      <c r="V67" s="87"/>
      <c r="W67" s="87"/>
      <c r="X67" s="87"/>
      <c r="Y67" s="87"/>
      <c r="Z67" s="87"/>
      <c r="AA67" s="87"/>
      <c r="AB67" s="87"/>
      <c r="AC67" s="87"/>
      <c r="AD67" s="87"/>
      <c r="AE67" s="87"/>
      <c r="AF67" s="87"/>
      <c r="AG67" s="87"/>
      <c r="AH67" s="87"/>
      <c r="AI67" s="87"/>
      <c r="AJ67" s="87"/>
      <c r="AK67" s="87"/>
      <c r="AL67" s="87"/>
      <c r="AM67" s="87"/>
      <c r="AN67" s="87"/>
    </row>
    <row r="68" spans="1:40" ht="60" customHeight="1" x14ac:dyDescent="0.25">
      <c r="B68" s="472" t="s">
        <v>140</v>
      </c>
      <c r="C68" s="473"/>
      <c r="D68" s="473"/>
      <c r="E68" s="473"/>
      <c r="F68" s="473"/>
      <c r="G68" s="75"/>
      <c r="H68" s="75"/>
      <c r="R68" s="92"/>
      <c r="S68" s="92"/>
      <c r="T68" s="92"/>
      <c r="U68" s="92"/>
      <c r="V68" s="87"/>
      <c r="W68" s="87"/>
      <c r="X68" s="87"/>
      <c r="Y68" s="87"/>
      <c r="Z68" s="87"/>
      <c r="AA68" s="87"/>
      <c r="AB68" s="87"/>
      <c r="AC68" s="87"/>
      <c r="AD68" s="87"/>
      <c r="AE68" s="87"/>
      <c r="AF68" s="87"/>
      <c r="AG68" s="87"/>
      <c r="AH68" s="87"/>
      <c r="AI68" s="87"/>
      <c r="AJ68" s="87"/>
      <c r="AK68" s="87"/>
      <c r="AL68" s="87"/>
      <c r="AM68" s="87"/>
      <c r="AN68" s="87"/>
    </row>
    <row r="69" spans="1:40" ht="33.75" customHeight="1" x14ac:dyDescent="0.25">
      <c r="B69" s="467" t="s">
        <v>6</v>
      </c>
      <c r="C69" s="468"/>
      <c r="D69" s="222" t="str">
        <f>J99</f>
        <v/>
      </c>
      <c r="E69" s="223"/>
      <c r="F69" s="224" t="s">
        <v>7</v>
      </c>
      <c r="G69" s="222">
        <f>G99</f>
        <v>3</v>
      </c>
      <c r="H69" s="225"/>
      <c r="R69" s="92"/>
      <c r="S69" s="92"/>
      <c r="T69" s="92"/>
      <c r="U69" s="92"/>
      <c r="V69" s="87"/>
      <c r="W69" s="87"/>
      <c r="X69" s="87"/>
      <c r="Y69" s="87"/>
      <c r="Z69" s="87"/>
      <c r="AA69" s="87"/>
      <c r="AB69" s="87"/>
      <c r="AC69" s="87"/>
      <c r="AD69" s="87"/>
      <c r="AE69" s="87"/>
      <c r="AF69" s="87"/>
      <c r="AG69" s="87"/>
      <c r="AH69" s="87"/>
      <c r="AI69" s="87"/>
      <c r="AJ69" s="87"/>
      <c r="AK69" s="87"/>
      <c r="AL69" s="87"/>
      <c r="AM69" s="87"/>
      <c r="AN69" s="87"/>
    </row>
    <row r="70" spans="1:40" ht="20.100000000000001" customHeight="1" x14ac:dyDescent="0.25">
      <c r="B70" s="88" t="s">
        <v>10</v>
      </c>
      <c r="R70" s="92"/>
      <c r="S70" s="92"/>
      <c r="T70" s="92"/>
      <c r="U70" s="92"/>
      <c r="V70" s="87"/>
      <c r="W70" s="87"/>
      <c r="X70" s="87"/>
      <c r="Y70" s="87"/>
      <c r="Z70" s="87"/>
      <c r="AA70" s="87"/>
      <c r="AB70" s="87"/>
      <c r="AC70" s="87"/>
      <c r="AD70" s="87"/>
      <c r="AE70" s="87"/>
      <c r="AF70" s="87"/>
      <c r="AG70" s="87"/>
      <c r="AH70" s="87"/>
      <c r="AI70" s="87"/>
      <c r="AJ70" s="87"/>
      <c r="AK70" s="87"/>
      <c r="AL70" s="87"/>
      <c r="AM70" s="87"/>
      <c r="AN70" s="87"/>
    </row>
    <row r="71" spans="1:40" s="83" customFormat="1" ht="26.4" x14ac:dyDescent="0.3">
      <c r="A71" s="57"/>
      <c r="B71" s="230" t="s">
        <v>11</v>
      </c>
      <c r="C71" s="469" t="s">
        <v>12</v>
      </c>
      <c r="D71" s="469"/>
      <c r="E71" s="469"/>
      <c r="F71" s="469"/>
      <c r="G71" s="231" t="s">
        <v>13</v>
      </c>
      <c r="H71" s="232" t="s">
        <v>14</v>
      </c>
      <c r="I71" s="94"/>
      <c r="J71" s="335" t="s">
        <v>15</v>
      </c>
      <c r="K71" s="333"/>
      <c r="L71" s="333"/>
      <c r="M71" s="82"/>
      <c r="N71" s="333"/>
      <c r="O71" s="82"/>
      <c r="P71" s="82"/>
      <c r="Q71" s="82"/>
      <c r="R71" s="96"/>
      <c r="S71" s="96"/>
      <c r="T71" s="96"/>
      <c r="U71" s="96"/>
      <c r="V71" s="82"/>
      <c r="W71" s="82"/>
      <c r="X71" s="82"/>
      <c r="Y71" s="82"/>
      <c r="Z71" s="82"/>
      <c r="AA71" s="82"/>
      <c r="AB71" s="82"/>
      <c r="AC71" s="82"/>
      <c r="AD71" s="82"/>
      <c r="AE71" s="82"/>
      <c r="AF71" s="82"/>
      <c r="AG71" s="82"/>
      <c r="AH71" s="82"/>
      <c r="AI71" s="82"/>
      <c r="AJ71" s="82"/>
      <c r="AK71" s="82"/>
      <c r="AL71" s="82"/>
      <c r="AM71" s="82"/>
      <c r="AN71" s="82"/>
    </row>
    <row r="72" spans="1:40" s="83" customFormat="1" x14ac:dyDescent="0.3">
      <c r="A72" s="57"/>
      <c r="B72" s="204" t="s">
        <v>249</v>
      </c>
      <c r="C72" s="241" t="s">
        <v>142</v>
      </c>
      <c r="D72" s="242"/>
      <c r="E72" s="242"/>
      <c r="F72" s="242"/>
      <c r="G72" s="231"/>
      <c r="H72" s="232"/>
      <c r="I72" s="94"/>
      <c r="J72" s="333"/>
      <c r="K72" s="333"/>
      <c r="L72" s="333"/>
      <c r="M72" s="82"/>
      <c r="N72" s="333"/>
      <c r="O72" s="82"/>
      <c r="P72" s="82"/>
      <c r="Q72" s="82"/>
      <c r="R72" s="96"/>
      <c r="S72" s="96"/>
      <c r="T72" s="96"/>
      <c r="U72" s="96"/>
      <c r="V72" s="82"/>
      <c r="W72" s="82"/>
      <c r="X72" s="82"/>
      <c r="Y72" s="82"/>
      <c r="Z72" s="82"/>
      <c r="AA72" s="82"/>
      <c r="AB72" s="82"/>
      <c r="AC72" s="82"/>
      <c r="AD72" s="82"/>
      <c r="AE72" s="82"/>
      <c r="AF72" s="82"/>
      <c r="AG72" s="82"/>
      <c r="AH72" s="82"/>
      <c r="AI72" s="82"/>
      <c r="AJ72" s="82"/>
      <c r="AK72" s="82"/>
      <c r="AL72" s="82"/>
      <c r="AM72" s="82"/>
      <c r="AN72" s="82"/>
    </row>
    <row r="73" spans="1:40" ht="14.4" x14ac:dyDescent="0.3">
      <c r="B73" s="205" t="s">
        <v>250</v>
      </c>
      <c r="C73" s="243" t="s">
        <v>144</v>
      </c>
      <c r="D73" s="244"/>
      <c r="E73" s="244"/>
      <c r="F73" s="244"/>
      <c r="G73" s="245">
        <f>IF(H73="na","na",3)</f>
        <v>3</v>
      </c>
      <c r="H73" s="246" t="str">
        <f>IF(ISBLANK(Prototypenschutz!E5),"",Prototypenschutz!E5)</f>
        <v/>
      </c>
      <c r="J73" s="6" t="str">
        <f t="shared" ref="J73:J98" si="2">IF(H73="na","",IF(H73="","",IF((H73)&gt;G73,G73,(H73))))</f>
        <v/>
      </c>
      <c r="R73" s="92"/>
      <c r="S73" s="92"/>
      <c r="T73" s="92"/>
      <c r="U73" s="92"/>
      <c r="V73" s="87"/>
      <c r="W73" s="87"/>
      <c r="X73" s="87"/>
      <c r="Y73" s="87"/>
      <c r="Z73" s="87"/>
      <c r="AA73" s="87"/>
      <c r="AB73" s="87"/>
      <c r="AC73" s="87"/>
      <c r="AD73" s="87"/>
      <c r="AE73" s="87"/>
      <c r="AF73" s="87"/>
      <c r="AG73" s="87"/>
      <c r="AH73" s="87"/>
      <c r="AI73" s="87"/>
      <c r="AJ73" s="87"/>
      <c r="AK73" s="87"/>
      <c r="AL73" s="87"/>
      <c r="AM73" s="87"/>
      <c r="AN73" s="87"/>
    </row>
    <row r="74" spans="1:40" ht="14.4" x14ac:dyDescent="0.3">
      <c r="B74" s="205" t="s">
        <v>251</v>
      </c>
      <c r="C74" s="243" t="s">
        <v>146</v>
      </c>
      <c r="D74" s="247"/>
      <c r="E74" s="247"/>
      <c r="F74" s="247"/>
      <c r="G74" s="245">
        <f>IF(H74="na","na",3)</f>
        <v>3</v>
      </c>
      <c r="H74" s="246" t="str">
        <f>IF(ISBLANK(Prototypenschutz!E6),"",Prototypenschutz!E6)</f>
        <v/>
      </c>
      <c r="J74" s="6" t="str">
        <f t="shared" si="2"/>
        <v/>
      </c>
      <c r="R74" s="92"/>
      <c r="S74" s="92"/>
      <c r="T74" s="92"/>
      <c r="U74" s="92"/>
      <c r="V74" s="87"/>
      <c r="W74" s="87"/>
      <c r="X74" s="87"/>
      <c r="Y74" s="87"/>
      <c r="Z74" s="87"/>
      <c r="AA74" s="87"/>
      <c r="AB74" s="87"/>
      <c r="AC74" s="87"/>
      <c r="AD74" s="87"/>
      <c r="AE74" s="87"/>
      <c r="AF74" s="87"/>
      <c r="AG74" s="87"/>
      <c r="AH74" s="87"/>
      <c r="AI74" s="87"/>
      <c r="AJ74" s="87"/>
      <c r="AK74" s="87"/>
      <c r="AL74" s="87"/>
      <c r="AM74" s="87"/>
      <c r="AN74" s="87"/>
    </row>
    <row r="75" spans="1:40" ht="14.4" x14ac:dyDescent="0.3">
      <c r="B75" s="205" t="s">
        <v>252</v>
      </c>
      <c r="C75" s="243" t="s">
        <v>148</v>
      </c>
      <c r="D75" s="247"/>
      <c r="E75" s="247"/>
      <c r="F75" s="247"/>
      <c r="G75" s="245">
        <f t="shared" ref="G75:G98" si="3">IF(H75="na","na",3)</f>
        <v>3</v>
      </c>
      <c r="H75" s="246" t="str">
        <f>IF(ISBLANK(Prototypenschutz!E7),"",Prototypenschutz!E7)</f>
        <v/>
      </c>
      <c r="J75" s="6" t="str">
        <f t="shared" si="2"/>
        <v/>
      </c>
      <c r="R75" s="92"/>
      <c r="S75" s="92"/>
      <c r="T75" s="92"/>
      <c r="U75" s="92"/>
      <c r="V75" s="87"/>
      <c r="W75" s="87"/>
      <c r="X75" s="87"/>
      <c r="Y75" s="87"/>
      <c r="Z75" s="87"/>
      <c r="AA75" s="87"/>
      <c r="AB75" s="87"/>
      <c r="AC75" s="87"/>
      <c r="AD75" s="87"/>
      <c r="AE75" s="87"/>
      <c r="AF75" s="87"/>
      <c r="AG75" s="87"/>
      <c r="AH75" s="87"/>
      <c r="AI75" s="87"/>
      <c r="AJ75" s="87"/>
      <c r="AK75" s="87"/>
      <c r="AL75" s="87"/>
      <c r="AM75" s="87"/>
      <c r="AN75" s="87"/>
    </row>
    <row r="76" spans="1:40" ht="14.4" x14ac:dyDescent="0.3">
      <c r="B76" s="205" t="s">
        <v>253</v>
      </c>
      <c r="C76" s="243" t="s">
        <v>150</v>
      </c>
      <c r="D76" s="248"/>
      <c r="E76" s="248"/>
      <c r="F76" s="248"/>
      <c r="G76" s="245">
        <f t="shared" si="3"/>
        <v>3</v>
      </c>
      <c r="H76" s="246" t="str">
        <f>IF(ISBLANK(Prototypenschutz!E8),"",Prototypenschutz!E8)</f>
        <v/>
      </c>
      <c r="J76" s="6" t="str">
        <f t="shared" si="2"/>
        <v/>
      </c>
      <c r="R76" s="92"/>
      <c r="S76" s="92"/>
      <c r="T76" s="92"/>
      <c r="U76" s="92"/>
      <c r="V76" s="87"/>
      <c r="W76" s="87"/>
      <c r="X76" s="87"/>
      <c r="Y76" s="87"/>
      <c r="Z76" s="87"/>
      <c r="AA76" s="87"/>
      <c r="AB76" s="87"/>
      <c r="AC76" s="87"/>
      <c r="AD76" s="87"/>
      <c r="AE76" s="87"/>
      <c r="AF76" s="87"/>
      <c r="AG76" s="87"/>
      <c r="AH76" s="87"/>
      <c r="AI76" s="87"/>
      <c r="AJ76" s="87"/>
      <c r="AK76" s="87"/>
      <c r="AL76" s="87"/>
      <c r="AM76" s="87"/>
      <c r="AN76" s="87"/>
    </row>
    <row r="77" spans="1:40" ht="14.4" x14ac:dyDescent="0.3">
      <c r="B77" s="205" t="s">
        <v>254</v>
      </c>
      <c r="C77" s="243" t="s">
        <v>152</v>
      </c>
      <c r="D77" s="248"/>
      <c r="E77" s="248"/>
      <c r="F77" s="248"/>
      <c r="G77" s="245">
        <f t="shared" si="3"/>
        <v>3</v>
      </c>
      <c r="H77" s="246" t="str">
        <f>IF(ISBLANK(Prototypenschutz!E9),"",Prototypenschutz!E9)</f>
        <v/>
      </c>
      <c r="J77" s="6" t="str">
        <f t="shared" si="2"/>
        <v/>
      </c>
      <c r="R77" s="92"/>
      <c r="S77" s="92"/>
      <c r="T77" s="92"/>
      <c r="U77" s="92"/>
      <c r="V77" s="87"/>
      <c r="W77" s="87"/>
      <c r="X77" s="87"/>
      <c r="Y77" s="87"/>
      <c r="Z77" s="87"/>
      <c r="AA77" s="87"/>
      <c r="AB77" s="87"/>
      <c r="AC77" s="87"/>
      <c r="AD77" s="87"/>
      <c r="AE77" s="87"/>
      <c r="AF77" s="87"/>
      <c r="AG77" s="87"/>
      <c r="AH77" s="87"/>
      <c r="AI77" s="87"/>
      <c r="AJ77" s="87"/>
      <c r="AK77" s="87"/>
      <c r="AL77" s="87"/>
      <c r="AM77" s="87"/>
      <c r="AN77" s="87"/>
    </row>
    <row r="78" spans="1:40" ht="14.4" x14ac:dyDescent="0.3">
      <c r="B78" s="205" t="s">
        <v>255</v>
      </c>
      <c r="C78" s="243" t="s">
        <v>154</v>
      </c>
      <c r="D78" s="248"/>
      <c r="E78" s="248"/>
      <c r="F78" s="248"/>
      <c r="G78" s="245">
        <f t="shared" si="3"/>
        <v>3</v>
      </c>
      <c r="H78" s="246" t="str">
        <f>IF(ISBLANK(Prototypenschutz!E10),"",Prototypenschutz!E10)</f>
        <v/>
      </c>
      <c r="J78" s="6" t="str">
        <f t="shared" si="2"/>
        <v/>
      </c>
      <c r="R78" s="92"/>
      <c r="S78" s="92"/>
      <c r="T78" s="92"/>
      <c r="U78" s="92"/>
      <c r="V78" s="87"/>
      <c r="W78" s="87"/>
      <c r="X78" s="87"/>
      <c r="Y78" s="87"/>
      <c r="Z78" s="87"/>
      <c r="AA78" s="87"/>
      <c r="AB78" s="87"/>
      <c r="AC78" s="87"/>
      <c r="AD78" s="87"/>
      <c r="AE78" s="87"/>
      <c r="AF78" s="87"/>
      <c r="AG78" s="87"/>
      <c r="AH78" s="87"/>
      <c r="AI78" s="87"/>
      <c r="AJ78" s="87"/>
      <c r="AK78" s="87"/>
      <c r="AL78" s="87"/>
      <c r="AM78" s="87"/>
      <c r="AN78" s="87"/>
    </row>
    <row r="79" spans="1:40" ht="14.4" x14ac:dyDescent="0.3">
      <c r="B79" s="205" t="s">
        <v>256</v>
      </c>
      <c r="C79" s="243" t="s">
        <v>156</v>
      </c>
      <c r="D79" s="248"/>
      <c r="E79" s="248"/>
      <c r="F79" s="248"/>
      <c r="G79" s="245">
        <f t="shared" si="3"/>
        <v>3</v>
      </c>
      <c r="H79" s="246" t="str">
        <f>IF(ISBLANK(Prototypenschutz!E11),"",Prototypenschutz!E11)</f>
        <v/>
      </c>
      <c r="J79" s="6" t="str">
        <f t="shared" si="2"/>
        <v/>
      </c>
      <c r="R79" s="92"/>
      <c r="S79" s="92"/>
      <c r="T79" s="92"/>
      <c r="U79" s="92"/>
      <c r="V79" s="87"/>
      <c r="W79" s="87"/>
      <c r="X79" s="87"/>
      <c r="Y79" s="87"/>
      <c r="Z79" s="87"/>
      <c r="AA79" s="87"/>
      <c r="AB79" s="87"/>
      <c r="AC79" s="87"/>
      <c r="AD79" s="87"/>
      <c r="AE79" s="87"/>
      <c r="AF79" s="87"/>
      <c r="AG79" s="87"/>
      <c r="AH79" s="87"/>
      <c r="AI79" s="87"/>
      <c r="AJ79" s="87"/>
      <c r="AK79" s="87"/>
      <c r="AL79" s="87"/>
      <c r="AM79" s="87"/>
      <c r="AN79" s="87"/>
    </row>
    <row r="80" spans="1:40" ht="14.4" x14ac:dyDescent="0.3">
      <c r="B80" s="205" t="s">
        <v>257</v>
      </c>
      <c r="C80" s="243" t="s">
        <v>158</v>
      </c>
      <c r="D80" s="248"/>
      <c r="E80" s="248"/>
      <c r="F80" s="248"/>
      <c r="G80" s="245">
        <f t="shared" si="3"/>
        <v>3</v>
      </c>
      <c r="H80" s="246" t="str">
        <f>IF(ISBLANK(Prototypenschutz!E12),"",Prototypenschutz!E12)</f>
        <v/>
      </c>
      <c r="J80" s="6" t="str">
        <f t="shared" si="2"/>
        <v/>
      </c>
      <c r="T80" s="87"/>
      <c r="U80" s="87"/>
      <c r="V80" s="87"/>
      <c r="W80" s="87"/>
      <c r="X80" s="87"/>
      <c r="Y80" s="87"/>
      <c r="Z80" s="87"/>
      <c r="AA80" s="87"/>
      <c r="AB80" s="87"/>
      <c r="AC80" s="87"/>
      <c r="AD80" s="87"/>
      <c r="AE80" s="87"/>
      <c r="AF80" s="87"/>
      <c r="AG80" s="87"/>
      <c r="AH80" s="87"/>
      <c r="AI80" s="87"/>
      <c r="AJ80" s="87"/>
      <c r="AK80" s="87"/>
      <c r="AL80" s="87"/>
      <c r="AM80" s="87"/>
      <c r="AN80" s="87"/>
    </row>
    <row r="81" spans="2:40" x14ac:dyDescent="0.25">
      <c r="B81" s="204" t="s">
        <v>258</v>
      </c>
      <c r="C81" s="249" t="s">
        <v>160</v>
      </c>
      <c r="D81" s="248"/>
      <c r="E81" s="248"/>
      <c r="F81" s="248"/>
      <c r="G81" s="245"/>
      <c r="H81" s="246"/>
      <c r="J81" s="6" t="str">
        <f t="shared" si="2"/>
        <v/>
      </c>
      <c r="T81" s="87"/>
      <c r="U81" s="87"/>
      <c r="V81" s="87"/>
      <c r="W81" s="87"/>
      <c r="X81" s="87"/>
      <c r="Y81" s="87"/>
      <c r="Z81" s="87"/>
      <c r="AA81" s="87"/>
      <c r="AB81" s="87"/>
      <c r="AC81" s="87"/>
      <c r="AD81" s="87"/>
      <c r="AE81" s="87"/>
      <c r="AF81" s="87"/>
      <c r="AG81" s="87"/>
      <c r="AH81" s="87"/>
      <c r="AI81" s="87"/>
      <c r="AJ81" s="87"/>
      <c r="AK81" s="87"/>
      <c r="AL81" s="87"/>
      <c r="AM81" s="87"/>
      <c r="AN81" s="87"/>
    </row>
    <row r="82" spans="2:40" ht="14.4" x14ac:dyDescent="0.3">
      <c r="B82" s="205" t="s">
        <v>259</v>
      </c>
      <c r="C82" s="243" t="s">
        <v>162</v>
      </c>
      <c r="D82" s="248"/>
      <c r="E82" s="248"/>
      <c r="F82" s="248"/>
      <c r="G82" s="245">
        <f t="shared" si="3"/>
        <v>3</v>
      </c>
      <c r="H82" s="246" t="str">
        <f>IF(ISBLANK(Prototypenschutz!E14),"",Prototypenschutz!E14)</f>
        <v/>
      </c>
      <c r="J82" s="6" t="str">
        <f t="shared" si="2"/>
        <v/>
      </c>
      <c r="T82" s="87"/>
      <c r="U82" s="87"/>
      <c r="V82" s="87"/>
      <c r="W82" s="87"/>
      <c r="X82" s="87"/>
      <c r="Y82" s="87"/>
      <c r="Z82" s="87"/>
      <c r="AA82" s="87"/>
      <c r="AB82" s="87"/>
      <c r="AC82" s="87"/>
      <c r="AD82" s="87"/>
      <c r="AE82" s="87"/>
      <c r="AF82" s="87"/>
      <c r="AG82" s="87"/>
      <c r="AH82" s="87"/>
      <c r="AI82" s="87"/>
      <c r="AJ82" s="87"/>
      <c r="AK82" s="87"/>
      <c r="AL82" s="87"/>
      <c r="AM82" s="87"/>
      <c r="AN82" s="87"/>
    </row>
    <row r="83" spans="2:40" ht="14.4" x14ac:dyDescent="0.3">
      <c r="B83" s="205" t="s">
        <v>260</v>
      </c>
      <c r="C83" s="243" t="s">
        <v>164</v>
      </c>
      <c r="D83" s="248"/>
      <c r="E83" s="248"/>
      <c r="F83" s="248"/>
      <c r="G83" s="245">
        <f t="shared" si="3"/>
        <v>3</v>
      </c>
      <c r="H83" s="246" t="str">
        <f>IF(ISBLANK(Prototypenschutz!E15),"",Prototypenschutz!E15)</f>
        <v/>
      </c>
      <c r="J83" s="6" t="str">
        <f t="shared" si="2"/>
        <v/>
      </c>
      <c r="T83" s="87"/>
      <c r="U83" s="87"/>
      <c r="V83" s="87"/>
      <c r="W83" s="87"/>
      <c r="X83" s="87"/>
      <c r="Y83" s="87"/>
      <c r="Z83" s="87"/>
      <c r="AA83" s="87"/>
      <c r="AB83" s="87"/>
      <c r="AC83" s="87"/>
      <c r="AD83" s="87"/>
      <c r="AE83" s="87"/>
      <c r="AF83" s="87"/>
      <c r="AG83" s="87"/>
      <c r="AH83" s="87"/>
      <c r="AI83" s="87"/>
      <c r="AJ83" s="87"/>
      <c r="AK83" s="87"/>
      <c r="AL83" s="87"/>
      <c r="AM83" s="87"/>
      <c r="AN83" s="87"/>
    </row>
    <row r="84" spans="2:40" ht="14.4" x14ac:dyDescent="0.3">
      <c r="B84" s="205" t="s">
        <v>261</v>
      </c>
      <c r="C84" s="243" t="s">
        <v>166</v>
      </c>
      <c r="D84" s="248"/>
      <c r="E84" s="248"/>
      <c r="F84" s="248"/>
      <c r="G84" s="245">
        <f t="shared" si="3"/>
        <v>3</v>
      </c>
      <c r="H84" s="246" t="str">
        <f>IF(ISBLANK(Prototypenschutz!E16),"",Prototypenschutz!E16)</f>
        <v/>
      </c>
      <c r="J84" s="6" t="str">
        <f t="shared" si="2"/>
        <v/>
      </c>
      <c r="T84" s="87"/>
      <c r="U84" s="87"/>
      <c r="V84" s="87"/>
      <c r="W84" s="87"/>
      <c r="X84" s="87"/>
      <c r="Y84" s="87"/>
      <c r="Z84" s="87"/>
      <c r="AA84" s="87"/>
      <c r="AB84" s="87"/>
      <c r="AC84" s="87"/>
      <c r="AD84" s="87"/>
      <c r="AE84" s="87"/>
      <c r="AF84" s="87"/>
      <c r="AG84" s="87"/>
      <c r="AH84" s="87"/>
      <c r="AI84" s="87"/>
      <c r="AJ84" s="87"/>
      <c r="AK84" s="87"/>
      <c r="AL84" s="87"/>
      <c r="AM84" s="87"/>
      <c r="AN84" s="87"/>
    </row>
    <row r="85" spans="2:40" ht="14.4" x14ac:dyDescent="0.3">
      <c r="B85" s="205" t="s">
        <v>262</v>
      </c>
      <c r="C85" s="243" t="s">
        <v>168</v>
      </c>
      <c r="D85" s="248"/>
      <c r="E85" s="248"/>
      <c r="F85" s="248"/>
      <c r="G85" s="245">
        <f t="shared" si="3"/>
        <v>3</v>
      </c>
      <c r="H85" s="246" t="str">
        <f>IF(ISBLANK(Prototypenschutz!E17),"",Prototypenschutz!E17)</f>
        <v/>
      </c>
      <c r="J85" s="6" t="str">
        <f t="shared" si="2"/>
        <v/>
      </c>
      <c r="T85" s="87"/>
      <c r="U85" s="87"/>
      <c r="V85" s="87"/>
      <c r="W85" s="87"/>
      <c r="X85" s="87"/>
      <c r="Y85" s="87"/>
      <c r="Z85" s="87"/>
      <c r="AA85" s="87"/>
      <c r="AB85" s="87"/>
      <c r="AC85" s="87"/>
      <c r="AD85" s="87"/>
      <c r="AE85" s="87"/>
      <c r="AF85" s="87"/>
      <c r="AG85" s="87"/>
      <c r="AH85" s="87"/>
      <c r="AI85" s="87"/>
      <c r="AJ85" s="87"/>
      <c r="AK85" s="87"/>
      <c r="AL85" s="87"/>
      <c r="AM85" s="87"/>
      <c r="AN85" s="87"/>
    </row>
    <row r="86" spans="2:40" ht="14.4" x14ac:dyDescent="0.3">
      <c r="B86" s="205" t="s">
        <v>263</v>
      </c>
      <c r="C86" s="243" t="s">
        <v>170</v>
      </c>
      <c r="D86" s="248"/>
      <c r="E86" s="248"/>
      <c r="F86" s="248"/>
      <c r="G86" s="245">
        <f t="shared" si="3"/>
        <v>3</v>
      </c>
      <c r="H86" s="246" t="str">
        <f>IF(ISBLANK(Prototypenschutz!E18),"",Prototypenschutz!E18)</f>
        <v/>
      </c>
      <c r="J86" s="6" t="str">
        <f t="shared" si="2"/>
        <v/>
      </c>
      <c r="T86" s="87"/>
      <c r="U86" s="87"/>
      <c r="V86" s="87"/>
      <c r="W86" s="87"/>
      <c r="X86" s="87"/>
      <c r="Y86" s="87"/>
      <c r="Z86" s="87"/>
      <c r="AA86" s="87"/>
      <c r="AB86" s="87"/>
      <c r="AC86" s="87"/>
      <c r="AD86" s="87"/>
      <c r="AE86" s="87"/>
      <c r="AF86" s="87"/>
      <c r="AG86" s="87"/>
      <c r="AH86" s="87"/>
      <c r="AI86" s="87"/>
      <c r="AJ86" s="87"/>
      <c r="AK86" s="87"/>
      <c r="AL86" s="87"/>
      <c r="AM86" s="87"/>
      <c r="AN86" s="87"/>
    </row>
    <row r="87" spans="2:40" ht="14.4" x14ac:dyDescent="0.3">
      <c r="B87" s="205" t="s">
        <v>264</v>
      </c>
      <c r="C87" s="243" t="s">
        <v>172</v>
      </c>
      <c r="D87" s="248"/>
      <c r="E87" s="248"/>
      <c r="F87" s="248"/>
      <c r="G87" s="245">
        <f t="shared" si="3"/>
        <v>3</v>
      </c>
      <c r="H87" s="246" t="str">
        <f>IF(ISBLANK(Prototypenschutz!E19),"",Prototypenschutz!E19)</f>
        <v/>
      </c>
      <c r="J87" s="6" t="str">
        <f t="shared" si="2"/>
        <v/>
      </c>
      <c r="T87" s="87"/>
      <c r="U87" s="87"/>
      <c r="V87" s="87"/>
      <c r="W87" s="87"/>
      <c r="X87" s="87"/>
      <c r="Y87" s="87"/>
      <c r="Z87" s="87"/>
      <c r="AA87" s="87"/>
      <c r="AB87" s="87"/>
      <c r="AC87" s="87"/>
      <c r="AD87" s="87"/>
      <c r="AE87" s="87"/>
      <c r="AF87" s="87"/>
      <c r="AG87" s="87"/>
      <c r="AH87" s="87"/>
      <c r="AI87" s="87"/>
      <c r="AJ87" s="87"/>
      <c r="AK87" s="87"/>
      <c r="AL87" s="87"/>
      <c r="AM87" s="87"/>
      <c r="AN87" s="87"/>
    </row>
    <row r="88" spans="2:40" ht="14.4" x14ac:dyDescent="0.3">
      <c r="B88" s="205" t="s">
        <v>265</v>
      </c>
      <c r="C88" s="243" t="s">
        <v>174</v>
      </c>
      <c r="D88" s="248"/>
      <c r="E88" s="248"/>
      <c r="F88" s="248"/>
      <c r="G88" s="245">
        <f t="shared" si="3"/>
        <v>3</v>
      </c>
      <c r="H88" s="246" t="str">
        <f>IF(ISBLANK(Prototypenschutz!E20),"",Prototypenschutz!E20)</f>
        <v/>
      </c>
      <c r="J88" s="6" t="str">
        <f t="shared" si="2"/>
        <v/>
      </c>
      <c r="T88" s="87"/>
      <c r="U88" s="87"/>
      <c r="V88" s="87"/>
      <c r="W88" s="87"/>
      <c r="X88" s="87"/>
      <c r="Y88" s="87"/>
      <c r="Z88" s="87"/>
      <c r="AA88" s="87"/>
      <c r="AB88" s="87"/>
      <c r="AC88" s="87"/>
      <c r="AD88" s="87"/>
      <c r="AE88" s="87"/>
      <c r="AF88" s="87"/>
      <c r="AG88" s="87"/>
      <c r="AH88" s="87"/>
      <c r="AI88" s="87"/>
      <c r="AJ88" s="87"/>
      <c r="AK88" s="87"/>
      <c r="AL88" s="87"/>
      <c r="AM88" s="87"/>
      <c r="AN88" s="87"/>
    </row>
    <row r="89" spans="2:40" x14ac:dyDescent="0.25">
      <c r="B89" s="206" t="s">
        <v>266</v>
      </c>
      <c r="C89" s="249" t="s">
        <v>176</v>
      </c>
      <c r="D89" s="248"/>
      <c r="E89" s="248"/>
      <c r="F89" s="248"/>
      <c r="G89" s="245"/>
      <c r="H89" s="246"/>
      <c r="J89" s="6" t="str">
        <f t="shared" si="2"/>
        <v/>
      </c>
      <c r="T89" s="87"/>
      <c r="U89" s="87"/>
      <c r="V89" s="87"/>
      <c r="W89" s="87"/>
      <c r="X89" s="87"/>
      <c r="Y89" s="87"/>
      <c r="Z89" s="87"/>
      <c r="AA89" s="87"/>
      <c r="AB89" s="87"/>
      <c r="AC89" s="87"/>
      <c r="AD89" s="87"/>
      <c r="AE89" s="87"/>
      <c r="AF89" s="87"/>
      <c r="AG89" s="87"/>
      <c r="AH89" s="87"/>
      <c r="AI89" s="87"/>
      <c r="AJ89" s="87"/>
      <c r="AK89" s="87"/>
      <c r="AL89" s="87"/>
      <c r="AM89" s="87"/>
      <c r="AN89" s="87"/>
    </row>
    <row r="90" spans="2:40" ht="14.4" x14ac:dyDescent="0.3">
      <c r="B90" s="205" t="s">
        <v>267</v>
      </c>
      <c r="C90" s="243" t="s">
        <v>178</v>
      </c>
      <c r="D90" s="248"/>
      <c r="E90" s="248"/>
      <c r="F90" s="248"/>
      <c r="G90" s="245">
        <f t="shared" si="3"/>
        <v>3</v>
      </c>
      <c r="H90" s="246" t="str">
        <f>IF(ISBLANK(Prototypenschutz!E22),"",Prototypenschutz!E22)</f>
        <v/>
      </c>
      <c r="J90" s="6" t="str">
        <f t="shared" si="2"/>
        <v/>
      </c>
      <c r="T90" s="87"/>
      <c r="U90" s="87"/>
      <c r="V90" s="87"/>
      <c r="W90" s="87"/>
      <c r="X90" s="87"/>
      <c r="Y90" s="87"/>
      <c r="Z90" s="87"/>
      <c r="AA90" s="87"/>
      <c r="AB90" s="87"/>
      <c r="AC90" s="87"/>
      <c r="AD90" s="87"/>
      <c r="AE90" s="87"/>
      <c r="AF90" s="87"/>
      <c r="AG90" s="87"/>
      <c r="AH90" s="87"/>
      <c r="AI90" s="87"/>
      <c r="AJ90" s="87"/>
      <c r="AK90" s="87"/>
      <c r="AL90" s="87"/>
      <c r="AM90" s="87"/>
      <c r="AN90" s="87"/>
    </row>
    <row r="91" spans="2:40" ht="14.4" x14ac:dyDescent="0.3">
      <c r="B91" s="205" t="s">
        <v>268</v>
      </c>
      <c r="C91" s="243" t="s">
        <v>180</v>
      </c>
      <c r="D91" s="248"/>
      <c r="E91" s="248"/>
      <c r="F91" s="248"/>
      <c r="G91" s="245">
        <f t="shared" si="3"/>
        <v>3</v>
      </c>
      <c r="H91" s="246" t="str">
        <f>IF(ISBLANK(Prototypenschutz!E23),"",Prototypenschutz!E23)</f>
        <v/>
      </c>
      <c r="J91" s="6" t="str">
        <f t="shared" si="2"/>
        <v/>
      </c>
      <c r="T91" s="87"/>
      <c r="U91" s="87"/>
      <c r="V91" s="87"/>
      <c r="W91" s="87"/>
      <c r="X91" s="87"/>
      <c r="Y91" s="87"/>
      <c r="Z91" s="87"/>
      <c r="AA91" s="87"/>
      <c r="AB91" s="87"/>
      <c r="AC91" s="87"/>
      <c r="AD91" s="87"/>
      <c r="AE91" s="87"/>
      <c r="AF91" s="87"/>
      <c r="AG91" s="87"/>
      <c r="AH91" s="87"/>
      <c r="AI91" s="87"/>
      <c r="AJ91" s="87"/>
      <c r="AK91" s="87"/>
      <c r="AL91" s="87"/>
      <c r="AM91" s="87"/>
      <c r="AN91" s="87"/>
    </row>
    <row r="92" spans="2:40" x14ac:dyDescent="0.25">
      <c r="B92" s="206" t="s">
        <v>269</v>
      </c>
      <c r="C92" s="249" t="s">
        <v>182</v>
      </c>
      <c r="D92" s="248"/>
      <c r="E92" s="248"/>
      <c r="F92" s="248"/>
      <c r="G92" s="245"/>
      <c r="H92" s="246"/>
      <c r="J92" s="6" t="str">
        <f t="shared" si="2"/>
        <v/>
      </c>
      <c r="T92" s="87"/>
      <c r="U92" s="87"/>
      <c r="V92" s="87"/>
      <c r="W92" s="87"/>
      <c r="X92" s="87"/>
      <c r="Y92" s="87"/>
      <c r="Z92" s="87"/>
      <c r="AA92" s="87"/>
      <c r="AB92" s="87"/>
      <c r="AC92" s="87"/>
      <c r="AD92" s="87"/>
      <c r="AE92" s="87"/>
      <c r="AF92" s="87"/>
      <c r="AG92" s="87"/>
      <c r="AH92" s="87"/>
      <c r="AI92" s="87"/>
      <c r="AJ92" s="87"/>
      <c r="AK92" s="87"/>
      <c r="AL92" s="87"/>
      <c r="AM92" s="87"/>
      <c r="AN92" s="87"/>
    </row>
    <row r="93" spans="2:40" ht="14.4" x14ac:dyDescent="0.3">
      <c r="B93" s="205" t="s">
        <v>270</v>
      </c>
      <c r="C93" s="243" t="s">
        <v>184</v>
      </c>
      <c r="D93" s="248"/>
      <c r="E93" s="248"/>
      <c r="F93" s="248"/>
      <c r="G93" s="245">
        <f t="shared" si="3"/>
        <v>3</v>
      </c>
      <c r="H93" s="246" t="str">
        <f>IF(ISBLANK(Prototypenschutz!E25),"",Prototypenschutz!E25)</f>
        <v/>
      </c>
      <c r="J93" s="6" t="str">
        <f t="shared" si="2"/>
        <v/>
      </c>
      <c r="T93" s="87"/>
      <c r="U93" s="87"/>
      <c r="V93" s="87"/>
      <c r="W93" s="87"/>
      <c r="X93" s="87"/>
      <c r="Y93" s="87"/>
      <c r="Z93" s="87"/>
      <c r="AA93" s="87"/>
      <c r="AB93" s="87"/>
      <c r="AC93" s="87"/>
      <c r="AD93" s="87"/>
      <c r="AE93" s="87"/>
      <c r="AF93" s="87"/>
      <c r="AG93" s="87"/>
      <c r="AH93" s="87"/>
      <c r="AI93" s="87"/>
      <c r="AJ93" s="87"/>
      <c r="AK93" s="87"/>
      <c r="AL93" s="87"/>
      <c r="AM93" s="87"/>
      <c r="AN93" s="87"/>
    </row>
    <row r="94" spans="2:40" ht="14.4" x14ac:dyDescent="0.3">
      <c r="B94" s="205" t="s">
        <v>271</v>
      </c>
      <c r="C94" s="243" t="s">
        <v>186</v>
      </c>
      <c r="D94" s="248"/>
      <c r="E94" s="248"/>
      <c r="F94" s="248"/>
      <c r="G94" s="245">
        <f t="shared" si="3"/>
        <v>3</v>
      </c>
      <c r="H94" s="246" t="str">
        <f>IF(ISBLANK(Prototypenschutz!E26),"",Prototypenschutz!E26)</f>
        <v/>
      </c>
      <c r="J94" s="6" t="str">
        <f t="shared" si="2"/>
        <v/>
      </c>
      <c r="T94" s="87"/>
      <c r="U94" s="87"/>
      <c r="V94" s="87"/>
      <c r="W94" s="87"/>
      <c r="X94" s="87"/>
      <c r="Y94" s="87"/>
      <c r="Z94" s="87"/>
      <c r="AA94" s="87"/>
      <c r="AB94" s="87"/>
      <c r="AC94" s="87"/>
      <c r="AD94" s="87"/>
      <c r="AE94" s="87"/>
      <c r="AF94" s="87"/>
      <c r="AG94" s="87"/>
      <c r="AH94" s="87"/>
      <c r="AI94" s="87"/>
      <c r="AJ94" s="87"/>
      <c r="AK94" s="87"/>
      <c r="AL94" s="87"/>
      <c r="AM94" s="87"/>
      <c r="AN94" s="87"/>
    </row>
    <row r="95" spans="2:40" ht="14.4" x14ac:dyDescent="0.3">
      <c r="B95" s="205" t="s">
        <v>272</v>
      </c>
      <c r="C95" s="243" t="s">
        <v>188</v>
      </c>
      <c r="D95" s="248"/>
      <c r="E95" s="248"/>
      <c r="F95" s="248"/>
      <c r="G95" s="245">
        <f t="shared" si="3"/>
        <v>3</v>
      </c>
      <c r="H95" s="246" t="str">
        <f>IF(ISBLANK(Prototypenschutz!E27),"",Prototypenschutz!E27)</f>
        <v/>
      </c>
      <c r="J95" s="6" t="str">
        <f t="shared" si="2"/>
        <v/>
      </c>
      <c r="T95" s="87"/>
      <c r="U95" s="87"/>
      <c r="V95" s="87"/>
      <c r="W95" s="87"/>
      <c r="X95" s="87"/>
      <c r="Y95" s="87"/>
      <c r="Z95" s="87"/>
      <c r="AA95" s="87"/>
      <c r="AB95" s="87"/>
      <c r="AC95" s="87"/>
      <c r="AD95" s="87"/>
      <c r="AE95" s="87"/>
      <c r="AF95" s="87"/>
      <c r="AG95" s="87"/>
      <c r="AH95" s="87"/>
      <c r="AI95" s="87"/>
      <c r="AJ95" s="87"/>
      <c r="AK95" s="87"/>
      <c r="AL95" s="87"/>
      <c r="AM95" s="87"/>
      <c r="AN95" s="87"/>
    </row>
    <row r="96" spans="2:40" x14ac:dyDescent="0.25">
      <c r="B96" s="206" t="s">
        <v>273</v>
      </c>
      <c r="C96" s="249" t="s">
        <v>190</v>
      </c>
      <c r="D96" s="248"/>
      <c r="E96" s="248"/>
      <c r="F96" s="248"/>
      <c r="G96" s="245"/>
      <c r="H96" s="246"/>
      <c r="J96" s="6" t="str">
        <f t="shared" si="2"/>
        <v/>
      </c>
      <c r="T96" s="87"/>
      <c r="U96" s="87"/>
      <c r="V96" s="87"/>
      <c r="W96" s="87"/>
      <c r="X96" s="87"/>
      <c r="Y96" s="87"/>
      <c r="Z96" s="87"/>
      <c r="AA96" s="87"/>
      <c r="AB96" s="87"/>
      <c r="AC96" s="87"/>
      <c r="AD96" s="87"/>
      <c r="AE96" s="87"/>
      <c r="AF96" s="87"/>
      <c r="AG96" s="87"/>
      <c r="AH96" s="87"/>
      <c r="AI96" s="87"/>
      <c r="AJ96" s="87"/>
      <c r="AK96" s="87"/>
      <c r="AL96" s="87"/>
      <c r="AM96" s="87"/>
      <c r="AN96" s="87"/>
    </row>
    <row r="97" spans="2:40" ht="14.4" x14ac:dyDescent="0.3">
      <c r="B97" s="205" t="s">
        <v>274</v>
      </c>
      <c r="C97" s="243" t="s">
        <v>192</v>
      </c>
      <c r="D97" s="248"/>
      <c r="E97" s="248"/>
      <c r="F97" s="248"/>
      <c r="G97" s="245">
        <f t="shared" si="3"/>
        <v>3</v>
      </c>
      <c r="H97" s="246" t="str">
        <f>IF(ISBLANK(Prototypenschutz!E29),"",Prototypenschutz!E29)</f>
        <v/>
      </c>
      <c r="J97" s="6" t="str">
        <f t="shared" si="2"/>
        <v/>
      </c>
      <c r="T97" s="87"/>
      <c r="U97" s="87"/>
      <c r="V97" s="87"/>
      <c r="W97" s="87"/>
      <c r="X97" s="87"/>
      <c r="Y97" s="87"/>
      <c r="Z97" s="87"/>
      <c r="AA97" s="87"/>
      <c r="AB97" s="87"/>
      <c r="AC97" s="87"/>
      <c r="AD97" s="87"/>
      <c r="AE97" s="87"/>
      <c r="AF97" s="87"/>
      <c r="AG97" s="87"/>
      <c r="AH97" s="87"/>
      <c r="AI97" s="87"/>
      <c r="AJ97" s="87"/>
      <c r="AK97" s="87"/>
      <c r="AL97" s="87"/>
      <c r="AM97" s="87"/>
      <c r="AN97" s="87"/>
    </row>
    <row r="98" spans="2:40" ht="14.4" x14ac:dyDescent="0.3">
      <c r="B98" s="205" t="s">
        <v>275</v>
      </c>
      <c r="C98" s="243" t="s">
        <v>194</v>
      </c>
      <c r="D98" s="248"/>
      <c r="E98" s="248"/>
      <c r="F98" s="248"/>
      <c r="G98" s="245">
        <f t="shared" si="3"/>
        <v>3</v>
      </c>
      <c r="H98" s="246" t="str">
        <f>IF(ISBLANK(Prototypenschutz!E30),"",Prototypenschutz!E30)</f>
        <v/>
      </c>
      <c r="J98" s="6" t="str">
        <f t="shared" si="2"/>
        <v/>
      </c>
      <c r="T98" s="87"/>
      <c r="U98" s="87"/>
      <c r="V98" s="87"/>
      <c r="W98" s="87"/>
      <c r="X98" s="87"/>
      <c r="Y98" s="87"/>
      <c r="Z98" s="87"/>
      <c r="AA98" s="87"/>
      <c r="AB98" s="87"/>
      <c r="AC98" s="87"/>
      <c r="AD98" s="87"/>
      <c r="AE98" s="87"/>
      <c r="AF98" s="87"/>
      <c r="AG98" s="87"/>
      <c r="AH98" s="87"/>
      <c r="AI98" s="87"/>
      <c r="AJ98" s="87"/>
      <c r="AK98" s="87"/>
      <c r="AL98" s="87"/>
      <c r="AM98" s="87"/>
      <c r="AN98" s="87"/>
    </row>
    <row r="99" spans="2:40" ht="20.100000000000001" customHeight="1" x14ac:dyDescent="0.25">
      <c r="B99" s="203"/>
      <c r="C99" s="250"/>
      <c r="D99" s="251"/>
      <c r="E99" s="251"/>
      <c r="F99" s="251"/>
      <c r="G99" s="252">
        <f>SUM(G73:G98)/COUNT(G73:G98)</f>
        <v>3</v>
      </c>
      <c r="H99" s="253" t="str">
        <f>IF(COUNT(H73:H98)=0,"",SUM(H73:H98)/COUNT(H73:H98))</f>
        <v/>
      </c>
      <c r="I99" s="120"/>
      <c r="J99" s="344" t="str">
        <f>IF(COUNT(J73:J98)=0,"",SUM(J73:J98)/COUNT(J73:J98))</f>
        <v/>
      </c>
      <c r="T99" s="87"/>
      <c r="U99" s="87"/>
      <c r="V99" s="87"/>
      <c r="W99" s="87"/>
      <c r="X99" s="87"/>
      <c r="Y99" s="87"/>
      <c r="Z99" s="87"/>
      <c r="AA99" s="87"/>
      <c r="AB99" s="87"/>
      <c r="AC99" s="87"/>
      <c r="AD99" s="87"/>
      <c r="AE99" s="87"/>
      <c r="AF99" s="87"/>
      <c r="AG99" s="87"/>
      <c r="AH99" s="87"/>
      <c r="AI99" s="87"/>
      <c r="AJ99" s="87"/>
      <c r="AK99" s="87"/>
      <c r="AL99" s="87"/>
      <c r="AM99" s="87"/>
      <c r="AN99" s="87"/>
    </row>
    <row r="100" spans="2:40" ht="20.100000000000001" customHeight="1" x14ac:dyDescent="0.25">
      <c r="B100" s="87"/>
      <c r="C100" s="87"/>
      <c r="D100" s="87"/>
      <c r="E100" s="87"/>
      <c r="F100" s="87"/>
      <c r="G100" s="6"/>
      <c r="H100" s="91"/>
      <c r="I100" s="120"/>
      <c r="J100" s="91"/>
      <c r="T100" s="87"/>
      <c r="U100" s="87"/>
      <c r="V100" s="87"/>
      <c r="W100" s="87"/>
      <c r="X100" s="87"/>
      <c r="Y100" s="87"/>
      <c r="Z100" s="87"/>
      <c r="AA100" s="87"/>
      <c r="AB100" s="87"/>
      <c r="AC100" s="87"/>
      <c r="AD100" s="87"/>
      <c r="AE100" s="87"/>
      <c r="AF100" s="87"/>
      <c r="AG100" s="87"/>
      <c r="AH100" s="87"/>
      <c r="AI100" s="87"/>
      <c r="AJ100" s="87"/>
      <c r="AK100" s="87"/>
      <c r="AL100" s="87"/>
      <c r="AM100" s="87"/>
      <c r="AN100" s="87"/>
    </row>
    <row r="101" spans="2:40" x14ac:dyDescent="0.25">
      <c r="B101" s="87"/>
      <c r="C101" s="87"/>
      <c r="D101" s="87"/>
      <c r="E101" s="87"/>
      <c r="F101" s="87"/>
      <c r="G101" s="121">
        <f>IF(COUNT(G73:G98,G23:G63)=0,"",SUM(G73:G98,G23:G63)/COUNT(G73:G98,G23:G63))</f>
        <v>3</v>
      </c>
      <c r="H101" s="121" t="str">
        <f>IF(COUNT(H73:H98,H23:H63)=0,"",SUM(H73:H98,H23:H63)/COUNT(H73:H98,H23:H63))</f>
        <v/>
      </c>
      <c r="I101" s="122"/>
      <c r="J101" s="121" t="str">
        <f>IF(COUNT(J73:J98,J23:J63)=0,"",SUM(J73:J98,J23:J63)/COUNT(J73:J98,J23:J63))</f>
        <v/>
      </c>
      <c r="T101" s="87"/>
      <c r="U101" s="87"/>
      <c r="V101" s="87"/>
      <c r="W101" s="87"/>
      <c r="X101" s="87"/>
      <c r="Y101" s="87"/>
      <c r="Z101" s="87"/>
      <c r="AA101" s="87"/>
      <c r="AB101" s="87"/>
      <c r="AC101" s="87"/>
      <c r="AD101" s="87"/>
      <c r="AE101" s="87"/>
      <c r="AF101" s="87"/>
      <c r="AG101" s="87"/>
      <c r="AH101" s="87"/>
      <c r="AI101" s="87"/>
      <c r="AJ101" s="87"/>
      <c r="AK101" s="87"/>
      <c r="AL101" s="87"/>
      <c r="AM101" s="87"/>
      <c r="AN101" s="87"/>
    </row>
    <row r="102" spans="2:40" x14ac:dyDescent="0.25">
      <c r="B102" s="87"/>
      <c r="C102" s="87"/>
      <c r="D102" s="87"/>
      <c r="E102" s="87"/>
      <c r="F102" s="87"/>
      <c r="G102" s="87"/>
      <c r="H102" s="87"/>
      <c r="T102" s="87"/>
      <c r="U102" s="87"/>
      <c r="V102" s="87"/>
      <c r="W102" s="87"/>
      <c r="X102" s="87"/>
      <c r="Y102" s="87"/>
      <c r="Z102" s="87"/>
      <c r="AA102" s="87"/>
      <c r="AB102" s="87"/>
      <c r="AC102" s="87"/>
      <c r="AD102" s="87"/>
      <c r="AE102" s="87"/>
      <c r="AF102" s="87"/>
      <c r="AG102" s="87"/>
      <c r="AH102" s="87"/>
      <c r="AI102" s="87"/>
      <c r="AJ102" s="87"/>
      <c r="AK102" s="87"/>
      <c r="AL102" s="87"/>
      <c r="AM102" s="87"/>
      <c r="AN102" s="87"/>
    </row>
    <row r="103" spans="2:40" x14ac:dyDescent="0.25">
      <c r="B103" s="87"/>
      <c r="C103" s="87"/>
      <c r="D103" s="87"/>
      <c r="E103" s="87"/>
      <c r="F103" s="87"/>
      <c r="G103" s="87"/>
      <c r="H103" s="87"/>
      <c r="T103" s="87"/>
      <c r="U103" s="87"/>
      <c r="V103" s="87"/>
      <c r="W103" s="87"/>
      <c r="X103" s="87"/>
      <c r="Y103" s="87"/>
      <c r="Z103" s="87"/>
      <c r="AA103" s="87"/>
      <c r="AB103" s="87"/>
      <c r="AC103" s="87"/>
      <c r="AD103" s="87"/>
      <c r="AE103" s="87"/>
      <c r="AF103" s="87"/>
      <c r="AG103" s="87"/>
      <c r="AH103" s="87"/>
      <c r="AI103" s="87"/>
      <c r="AJ103" s="87"/>
      <c r="AK103" s="87"/>
      <c r="AL103" s="87"/>
      <c r="AM103" s="87"/>
      <c r="AN103" s="87"/>
    </row>
    <row r="104" spans="2:40" x14ac:dyDescent="0.25">
      <c r="B104" s="87"/>
      <c r="C104" s="87"/>
      <c r="D104" s="87"/>
      <c r="E104" s="87"/>
      <c r="F104" s="87"/>
      <c r="G104" s="87"/>
      <c r="H104" s="87"/>
      <c r="T104" s="87"/>
      <c r="U104" s="87"/>
      <c r="V104" s="87"/>
      <c r="W104" s="87"/>
      <c r="X104" s="87"/>
      <c r="Y104" s="87"/>
      <c r="Z104" s="87"/>
      <c r="AA104" s="87"/>
      <c r="AB104" s="87"/>
      <c r="AC104" s="87"/>
      <c r="AD104" s="87"/>
      <c r="AE104" s="87"/>
      <c r="AF104" s="87"/>
      <c r="AG104" s="87"/>
      <c r="AH104" s="87"/>
      <c r="AI104" s="87"/>
      <c r="AJ104" s="87"/>
      <c r="AK104" s="87"/>
      <c r="AL104" s="87"/>
      <c r="AM104" s="87"/>
      <c r="AN104" s="87"/>
    </row>
    <row r="105" spans="2:40" ht="55.5" customHeight="1" x14ac:dyDescent="0.25">
      <c r="B105" s="470"/>
      <c r="C105" s="471"/>
      <c r="D105" s="471"/>
      <c r="E105" s="471"/>
      <c r="F105" s="471"/>
      <c r="G105" s="77"/>
      <c r="H105" s="77"/>
      <c r="T105" s="87"/>
      <c r="U105" s="87"/>
      <c r="V105" s="87"/>
      <c r="W105" s="87"/>
      <c r="X105" s="87"/>
      <c r="Y105" s="87"/>
      <c r="Z105" s="87"/>
      <c r="AA105" s="87"/>
      <c r="AB105" s="87"/>
      <c r="AC105" s="87"/>
      <c r="AD105" s="87"/>
      <c r="AE105" s="87"/>
      <c r="AF105" s="87"/>
      <c r="AG105" s="87"/>
      <c r="AH105" s="87"/>
      <c r="AI105" s="87"/>
      <c r="AJ105" s="87"/>
      <c r="AK105" s="87"/>
      <c r="AL105" s="87"/>
      <c r="AM105" s="87"/>
      <c r="AN105" s="87"/>
    </row>
    <row r="106" spans="2:40" ht="33.75" customHeight="1" x14ac:dyDescent="0.25">
      <c r="B106" s="87"/>
      <c r="C106" s="87"/>
      <c r="D106" s="87"/>
      <c r="E106" s="87"/>
      <c r="F106" s="87"/>
      <c r="G106" s="87"/>
      <c r="H106" s="87"/>
      <c r="T106" s="87"/>
      <c r="U106" s="87"/>
      <c r="V106" s="87"/>
      <c r="W106" s="87"/>
      <c r="X106" s="87"/>
      <c r="Y106" s="87"/>
      <c r="Z106" s="87"/>
      <c r="AA106" s="87"/>
      <c r="AB106" s="87"/>
      <c r="AC106" s="87"/>
      <c r="AD106" s="87"/>
      <c r="AE106" s="87"/>
      <c r="AF106" s="87"/>
      <c r="AG106" s="87"/>
      <c r="AH106" s="87"/>
      <c r="AI106" s="87"/>
      <c r="AJ106" s="87"/>
      <c r="AK106" s="87"/>
      <c r="AL106" s="87"/>
      <c r="AM106" s="87"/>
      <c r="AN106" s="87"/>
    </row>
    <row r="107" spans="2:40" x14ac:dyDescent="0.25">
      <c r="T107" s="87"/>
      <c r="U107" s="87"/>
      <c r="V107" s="87"/>
      <c r="W107" s="87"/>
      <c r="X107" s="87"/>
      <c r="Y107" s="87"/>
      <c r="Z107" s="87"/>
      <c r="AA107" s="87"/>
      <c r="AB107" s="87"/>
      <c r="AC107" s="87"/>
      <c r="AD107" s="87"/>
      <c r="AE107" s="87"/>
      <c r="AF107" s="87"/>
      <c r="AG107" s="87"/>
      <c r="AH107" s="87"/>
      <c r="AI107" s="87"/>
      <c r="AJ107" s="87"/>
      <c r="AK107" s="87"/>
      <c r="AL107" s="87"/>
      <c r="AM107" s="87"/>
      <c r="AN107" s="87"/>
    </row>
    <row r="108" spans="2:40" x14ac:dyDescent="0.25">
      <c r="T108" s="87"/>
      <c r="U108" s="87"/>
      <c r="V108" s="87"/>
      <c r="W108" s="87"/>
      <c r="X108" s="87"/>
      <c r="Y108" s="87"/>
      <c r="Z108" s="87"/>
      <c r="AA108" s="87"/>
      <c r="AB108" s="87"/>
      <c r="AC108" s="87"/>
      <c r="AD108" s="87"/>
      <c r="AE108" s="87"/>
      <c r="AF108" s="87"/>
      <c r="AG108" s="87"/>
      <c r="AH108" s="87"/>
      <c r="AI108" s="87"/>
      <c r="AJ108" s="87"/>
      <c r="AK108" s="87"/>
      <c r="AL108" s="87"/>
      <c r="AM108" s="87"/>
      <c r="AN108" s="87"/>
    </row>
    <row r="109" spans="2:40" x14ac:dyDescent="0.25">
      <c r="T109" s="87"/>
      <c r="U109" s="87"/>
      <c r="V109" s="87"/>
      <c r="W109" s="87"/>
      <c r="X109" s="87"/>
      <c r="Y109" s="87"/>
      <c r="Z109" s="87"/>
      <c r="AA109" s="87"/>
      <c r="AB109" s="87"/>
      <c r="AC109" s="87"/>
      <c r="AD109" s="87"/>
      <c r="AE109" s="87"/>
      <c r="AF109" s="87"/>
      <c r="AG109" s="87"/>
      <c r="AH109" s="87"/>
      <c r="AI109" s="87"/>
      <c r="AJ109" s="87"/>
      <c r="AK109" s="87"/>
      <c r="AL109" s="87"/>
      <c r="AM109" s="87"/>
      <c r="AN109" s="87"/>
    </row>
    <row r="110" spans="2:40" x14ac:dyDescent="0.25">
      <c r="T110" s="87"/>
      <c r="U110" s="87"/>
      <c r="V110" s="87"/>
      <c r="W110" s="87"/>
      <c r="X110" s="87"/>
      <c r="Y110" s="87"/>
      <c r="Z110" s="87"/>
      <c r="AA110" s="87"/>
      <c r="AB110" s="87"/>
      <c r="AC110" s="87"/>
      <c r="AD110" s="87"/>
      <c r="AE110" s="87"/>
      <c r="AF110" s="87"/>
      <c r="AG110" s="87"/>
      <c r="AH110" s="87"/>
      <c r="AI110" s="87"/>
      <c r="AJ110" s="87"/>
      <c r="AK110" s="87"/>
      <c r="AL110" s="87"/>
      <c r="AM110" s="87"/>
      <c r="AN110" s="87"/>
    </row>
    <row r="111" spans="2:40" x14ac:dyDescent="0.25">
      <c r="T111" s="87"/>
      <c r="U111" s="87"/>
      <c r="V111" s="87"/>
      <c r="W111" s="87"/>
      <c r="X111" s="87"/>
      <c r="Y111" s="87"/>
      <c r="Z111" s="87"/>
      <c r="AA111" s="87"/>
      <c r="AB111" s="87"/>
      <c r="AC111" s="87"/>
      <c r="AD111" s="87"/>
      <c r="AE111" s="87"/>
      <c r="AF111" s="87"/>
      <c r="AG111" s="87"/>
      <c r="AH111" s="87"/>
      <c r="AI111" s="87"/>
      <c r="AJ111" s="87"/>
      <c r="AK111" s="87"/>
      <c r="AL111" s="87"/>
      <c r="AM111" s="87"/>
      <c r="AN111" s="87"/>
    </row>
    <row r="112" spans="2:40" x14ac:dyDescent="0.25">
      <c r="T112" s="87"/>
      <c r="U112" s="87"/>
      <c r="V112" s="87"/>
      <c r="W112" s="87"/>
      <c r="X112" s="87"/>
      <c r="Y112" s="87"/>
      <c r="Z112" s="87"/>
      <c r="AA112" s="87"/>
      <c r="AB112" s="87"/>
      <c r="AC112" s="87"/>
      <c r="AD112" s="87"/>
      <c r="AE112" s="87"/>
      <c r="AF112" s="87"/>
      <c r="AG112" s="87"/>
      <c r="AH112" s="87"/>
      <c r="AI112" s="87"/>
      <c r="AJ112" s="87"/>
      <c r="AK112" s="87"/>
      <c r="AL112" s="87"/>
      <c r="AM112" s="87"/>
      <c r="AN112" s="87"/>
    </row>
    <row r="113" spans="20:40" x14ac:dyDescent="0.25">
      <c r="T113" s="87"/>
      <c r="U113" s="87"/>
      <c r="V113" s="87"/>
      <c r="W113" s="87"/>
      <c r="X113" s="87"/>
      <c r="Y113" s="87"/>
      <c r="Z113" s="87"/>
      <c r="AA113" s="87"/>
      <c r="AB113" s="87"/>
      <c r="AC113" s="87"/>
      <c r="AD113" s="87"/>
      <c r="AE113" s="87"/>
      <c r="AF113" s="87"/>
      <c r="AG113" s="87"/>
      <c r="AH113" s="87"/>
      <c r="AI113" s="87"/>
      <c r="AJ113" s="87"/>
      <c r="AK113" s="87"/>
      <c r="AL113" s="87"/>
      <c r="AM113" s="87"/>
      <c r="AN113" s="87"/>
    </row>
    <row r="114" spans="20:40" x14ac:dyDescent="0.25">
      <c r="T114" s="87"/>
      <c r="U114" s="87"/>
      <c r="V114" s="87"/>
      <c r="W114" s="87"/>
      <c r="X114" s="87"/>
      <c r="Y114" s="87"/>
      <c r="Z114" s="87"/>
      <c r="AA114" s="87"/>
      <c r="AB114" s="87"/>
      <c r="AC114" s="87"/>
      <c r="AD114" s="87"/>
      <c r="AE114" s="87"/>
      <c r="AF114" s="87"/>
      <c r="AG114" s="87"/>
      <c r="AH114" s="87"/>
      <c r="AI114" s="87"/>
      <c r="AJ114" s="87"/>
      <c r="AK114" s="87"/>
      <c r="AL114" s="87"/>
      <c r="AM114" s="87"/>
      <c r="AN114" s="87"/>
    </row>
    <row r="115" spans="20:40" x14ac:dyDescent="0.25">
      <c r="T115" s="87"/>
      <c r="U115" s="87"/>
      <c r="V115" s="87"/>
      <c r="W115" s="87"/>
      <c r="X115" s="87"/>
      <c r="Y115" s="87"/>
      <c r="Z115" s="87"/>
      <c r="AA115" s="87"/>
      <c r="AB115" s="87"/>
      <c r="AC115" s="87"/>
      <c r="AD115" s="87"/>
      <c r="AE115" s="87"/>
      <c r="AF115" s="87"/>
      <c r="AG115" s="87"/>
      <c r="AH115" s="87"/>
      <c r="AI115" s="87"/>
      <c r="AJ115" s="87"/>
      <c r="AK115" s="87"/>
      <c r="AL115" s="87"/>
      <c r="AM115" s="87"/>
      <c r="AN115" s="87"/>
    </row>
    <row r="116" spans="20:40" x14ac:dyDescent="0.25">
      <c r="T116" s="87"/>
      <c r="U116" s="87"/>
      <c r="V116" s="87"/>
      <c r="W116" s="87"/>
      <c r="X116" s="87"/>
      <c r="Y116" s="87"/>
      <c r="Z116" s="87"/>
      <c r="AA116" s="87"/>
      <c r="AB116" s="87"/>
      <c r="AC116" s="87"/>
      <c r="AD116" s="87"/>
      <c r="AE116" s="87"/>
      <c r="AF116" s="87"/>
      <c r="AG116" s="87"/>
      <c r="AH116" s="87"/>
      <c r="AI116" s="87"/>
      <c r="AJ116" s="87"/>
      <c r="AK116" s="87"/>
      <c r="AL116" s="87"/>
      <c r="AM116" s="87"/>
      <c r="AN116" s="87"/>
    </row>
    <row r="117" spans="20:40" x14ac:dyDescent="0.25">
      <c r="T117" s="87"/>
      <c r="U117" s="87"/>
      <c r="V117" s="87"/>
      <c r="W117" s="87"/>
      <c r="X117" s="87"/>
      <c r="Y117" s="87"/>
      <c r="Z117" s="87"/>
      <c r="AA117" s="87"/>
      <c r="AB117" s="87"/>
      <c r="AC117" s="87"/>
      <c r="AD117" s="87"/>
      <c r="AE117" s="87"/>
      <c r="AF117" s="87"/>
      <c r="AG117" s="87"/>
      <c r="AH117" s="87"/>
      <c r="AI117" s="87"/>
      <c r="AJ117" s="87"/>
      <c r="AK117" s="87"/>
      <c r="AL117" s="87"/>
      <c r="AM117" s="87"/>
      <c r="AN117" s="87"/>
    </row>
    <row r="118" spans="20:40" x14ac:dyDescent="0.25">
      <c r="T118" s="87"/>
      <c r="U118" s="87"/>
      <c r="V118" s="87"/>
      <c r="W118" s="87"/>
      <c r="X118" s="87"/>
      <c r="Y118" s="87"/>
      <c r="Z118" s="87"/>
      <c r="AA118" s="87"/>
      <c r="AB118" s="87"/>
      <c r="AC118" s="87"/>
      <c r="AD118" s="87"/>
      <c r="AE118" s="87"/>
      <c r="AF118" s="87"/>
      <c r="AG118" s="87"/>
      <c r="AH118" s="87"/>
      <c r="AI118" s="87"/>
      <c r="AJ118" s="87"/>
      <c r="AK118" s="87"/>
      <c r="AL118" s="87"/>
      <c r="AM118" s="87"/>
      <c r="AN118" s="87"/>
    </row>
    <row r="119" spans="20:40" x14ac:dyDescent="0.25">
      <c r="T119" s="87"/>
      <c r="U119" s="87"/>
      <c r="V119" s="87"/>
      <c r="W119" s="87"/>
      <c r="X119" s="87"/>
      <c r="Y119" s="87"/>
      <c r="Z119" s="87"/>
      <c r="AA119" s="87"/>
      <c r="AB119" s="87"/>
      <c r="AC119" s="87"/>
      <c r="AD119" s="87"/>
      <c r="AE119" s="87"/>
      <c r="AF119" s="87"/>
      <c r="AG119" s="87"/>
      <c r="AH119" s="87"/>
      <c r="AI119" s="87"/>
      <c r="AJ119" s="87"/>
      <c r="AK119" s="87"/>
      <c r="AL119" s="87"/>
      <c r="AM119" s="87"/>
      <c r="AN119" s="87"/>
    </row>
    <row r="120" spans="20:40" x14ac:dyDescent="0.25">
      <c r="T120" s="87"/>
      <c r="U120" s="87"/>
      <c r="V120" s="87"/>
      <c r="W120" s="87"/>
      <c r="X120" s="87"/>
      <c r="Y120" s="87"/>
      <c r="Z120" s="87"/>
      <c r="AA120" s="87"/>
      <c r="AB120" s="87"/>
      <c r="AC120" s="87"/>
      <c r="AD120" s="87"/>
      <c r="AE120" s="87"/>
      <c r="AF120" s="87"/>
      <c r="AG120" s="87"/>
      <c r="AH120" s="87"/>
      <c r="AI120" s="87"/>
      <c r="AJ120" s="87"/>
      <c r="AK120" s="87"/>
      <c r="AL120" s="87"/>
      <c r="AM120" s="87"/>
      <c r="AN120" s="87"/>
    </row>
    <row r="121" spans="20:40" x14ac:dyDescent="0.25">
      <c r="T121" s="87"/>
      <c r="U121" s="87"/>
      <c r="V121" s="87"/>
      <c r="W121" s="87"/>
      <c r="X121" s="87"/>
      <c r="Y121" s="87"/>
      <c r="Z121" s="87"/>
      <c r="AA121" s="87"/>
      <c r="AB121" s="87"/>
      <c r="AC121" s="87"/>
      <c r="AD121" s="87"/>
      <c r="AE121" s="87"/>
      <c r="AF121" s="87"/>
      <c r="AG121" s="87"/>
      <c r="AH121" s="87"/>
      <c r="AI121" s="87"/>
      <c r="AJ121" s="87"/>
      <c r="AK121" s="87"/>
      <c r="AL121" s="87"/>
      <c r="AM121" s="87"/>
      <c r="AN121" s="87"/>
    </row>
    <row r="122" spans="20:40" x14ac:dyDescent="0.25">
      <c r="T122" s="87"/>
      <c r="U122" s="87"/>
      <c r="V122" s="87"/>
      <c r="W122" s="87"/>
      <c r="X122" s="87"/>
      <c r="Y122" s="87"/>
      <c r="Z122" s="87"/>
      <c r="AA122" s="87"/>
      <c r="AB122" s="87"/>
      <c r="AC122" s="87"/>
      <c r="AD122" s="87"/>
      <c r="AE122" s="87"/>
      <c r="AF122" s="87"/>
      <c r="AG122" s="87"/>
      <c r="AH122" s="87"/>
      <c r="AI122" s="87"/>
      <c r="AJ122" s="87"/>
      <c r="AK122" s="87"/>
      <c r="AL122" s="87"/>
      <c r="AM122" s="87"/>
      <c r="AN122" s="87"/>
    </row>
    <row r="123" spans="20:40" x14ac:dyDescent="0.25">
      <c r="T123" s="87"/>
      <c r="U123" s="87"/>
      <c r="V123" s="87"/>
      <c r="W123" s="87"/>
      <c r="X123" s="87"/>
      <c r="Y123" s="87"/>
      <c r="Z123" s="87"/>
      <c r="AA123" s="87"/>
      <c r="AB123" s="87"/>
      <c r="AC123" s="87"/>
      <c r="AD123" s="87"/>
      <c r="AE123" s="87"/>
      <c r="AF123" s="87"/>
      <c r="AG123" s="87"/>
      <c r="AH123" s="87"/>
      <c r="AI123" s="87"/>
      <c r="AJ123" s="87"/>
      <c r="AK123" s="87"/>
      <c r="AL123" s="87"/>
      <c r="AM123" s="87"/>
      <c r="AN123" s="87"/>
    </row>
    <row r="124" spans="20:40" x14ac:dyDescent="0.25">
      <c r="T124" s="87"/>
      <c r="U124" s="87"/>
      <c r="V124" s="87"/>
      <c r="W124" s="87"/>
      <c r="X124" s="87"/>
      <c r="Y124" s="87"/>
      <c r="Z124" s="87"/>
      <c r="AA124" s="87"/>
      <c r="AB124" s="87"/>
      <c r="AC124" s="87"/>
      <c r="AD124" s="87"/>
      <c r="AE124" s="87"/>
      <c r="AF124" s="87"/>
      <c r="AG124" s="87"/>
      <c r="AH124" s="87"/>
      <c r="AI124" s="87"/>
      <c r="AJ124" s="87"/>
      <c r="AK124" s="87"/>
      <c r="AL124" s="87"/>
      <c r="AM124" s="87"/>
      <c r="AN124" s="87"/>
    </row>
    <row r="125" spans="20:40" x14ac:dyDescent="0.25">
      <c r="T125" s="87"/>
      <c r="U125" s="87"/>
      <c r="V125" s="87"/>
      <c r="W125" s="87"/>
      <c r="X125" s="87"/>
      <c r="Y125" s="87"/>
      <c r="Z125" s="87"/>
      <c r="AA125" s="87"/>
      <c r="AB125" s="87"/>
      <c r="AC125" s="87"/>
      <c r="AD125" s="87"/>
      <c r="AE125" s="87"/>
      <c r="AF125" s="87"/>
      <c r="AG125" s="87"/>
      <c r="AH125" s="87"/>
      <c r="AI125" s="87"/>
      <c r="AJ125" s="87"/>
      <c r="AK125" s="87"/>
      <c r="AL125" s="87"/>
      <c r="AM125" s="87"/>
      <c r="AN125" s="87"/>
    </row>
    <row r="126" spans="20:40" x14ac:dyDescent="0.25">
      <c r="T126" s="87"/>
      <c r="U126" s="87"/>
      <c r="V126" s="87"/>
      <c r="W126" s="87"/>
      <c r="X126" s="87"/>
      <c r="Y126" s="87"/>
      <c r="Z126" s="87"/>
      <c r="AA126" s="87"/>
      <c r="AB126" s="87"/>
      <c r="AC126" s="87"/>
      <c r="AD126" s="87"/>
      <c r="AE126" s="87"/>
      <c r="AF126" s="87"/>
      <c r="AG126" s="87"/>
      <c r="AH126" s="87"/>
      <c r="AI126" s="87"/>
      <c r="AJ126" s="87"/>
      <c r="AK126" s="87"/>
      <c r="AL126" s="87"/>
      <c r="AM126" s="87"/>
      <c r="AN126" s="87"/>
    </row>
    <row r="127" spans="20:40" x14ac:dyDescent="0.25">
      <c r="T127" s="87"/>
      <c r="U127" s="87"/>
      <c r="V127" s="87"/>
      <c r="W127" s="87"/>
      <c r="X127" s="87"/>
      <c r="Y127" s="87"/>
      <c r="Z127" s="87"/>
      <c r="AA127" s="87"/>
      <c r="AB127" s="87"/>
      <c r="AC127" s="87"/>
      <c r="AD127" s="87"/>
      <c r="AE127" s="87"/>
      <c r="AF127" s="87"/>
      <c r="AG127" s="87"/>
      <c r="AH127" s="87"/>
      <c r="AI127" s="87"/>
      <c r="AJ127" s="87"/>
      <c r="AK127" s="87"/>
      <c r="AL127" s="87"/>
      <c r="AM127" s="87"/>
      <c r="AN127" s="87"/>
    </row>
    <row r="128" spans="20:40" x14ac:dyDescent="0.25">
      <c r="T128" s="87"/>
      <c r="U128" s="87"/>
      <c r="V128" s="87"/>
      <c r="W128" s="87"/>
      <c r="X128" s="87"/>
      <c r="Y128" s="87"/>
      <c r="Z128" s="87"/>
      <c r="AA128" s="87"/>
      <c r="AB128" s="87"/>
      <c r="AC128" s="87"/>
      <c r="AD128" s="87"/>
      <c r="AE128" s="87"/>
      <c r="AF128" s="87"/>
      <c r="AG128" s="87"/>
      <c r="AH128" s="87"/>
      <c r="AI128" s="87"/>
      <c r="AJ128" s="87"/>
      <c r="AK128" s="87"/>
      <c r="AL128" s="87"/>
      <c r="AM128" s="87"/>
      <c r="AN128" s="87"/>
    </row>
    <row r="129" spans="20:40" x14ac:dyDescent="0.25">
      <c r="T129" s="87"/>
      <c r="U129" s="87"/>
      <c r="V129" s="87"/>
      <c r="W129" s="87"/>
      <c r="X129" s="87"/>
      <c r="Y129" s="87"/>
      <c r="Z129" s="87"/>
      <c r="AA129" s="87"/>
      <c r="AB129" s="87"/>
      <c r="AC129" s="87"/>
      <c r="AD129" s="87"/>
      <c r="AE129" s="87"/>
      <c r="AF129" s="87"/>
      <c r="AG129" s="87"/>
      <c r="AH129" s="87"/>
      <c r="AI129" s="87"/>
      <c r="AJ129" s="87"/>
      <c r="AK129" s="87"/>
      <c r="AL129" s="87"/>
      <c r="AM129" s="87"/>
      <c r="AN129" s="87"/>
    </row>
    <row r="130" spans="20:40" x14ac:dyDescent="0.25">
      <c r="T130" s="87"/>
      <c r="U130" s="87"/>
      <c r="V130" s="87"/>
      <c r="W130" s="87"/>
      <c r="X130" s="87"/>
      <c r="Y130" s="87"/>
      <c r="Z130" s="87"/>
      <c r="AA130" s="87"/>
      <c r="AB130" s="87"/>
      <c r="AC130" s="87"/>
      <c r="AD130" s="87"/>
      <c r="AE130" s="87"/>
      <c r="AF130" s="87"/>
      <c r="AG130" s="87"/>
      <c r="AH130" s="87"/>
      <c r="AI130" s="87"/>
      <c r="AJ130" s="87"/>
      <c r="AK130" s="87"/>
      <c r="AL130" s="87"/>
      <c r="AM130" s="87"/>
      <c r="AN130" s="87"/>
    </row>
    <row r="131" spans="20:40" x14ac:dyDescent="0.25">
      <c r="T131" s="87"/>
      <c r="U131" s="87"/>
      <c r="V131" s="87"/>
      <c r="W131" s="87"/>
      <c r="X131" s="87"/>
      <c r="Y131" s="87"/>
      <c r="Z131" s="87"/>
      <c r="AA131" s="87"/>
      <c r="AB131" s="87"/>
      <c r="AC131" s="87"/>
      <c r="AD131" s="87"/>
      <c r="AE131" s="87"/>
      <c r="AF131" s="87"/>
      <c r="AG131" s="87"/>
      <c r="AH131" s="87"/>
      <c r="AI131" s="87"/>
      <c r="AJ131" s="87"/>
      <c r="AK131" s="87"/>
      <c r="AL131" s="87"/>
      <c r="AM131" s="87"/>
      <c r="AN131" s="87"/>
    </row>
    <row r="132" spans="20:40" x14ac:dyDescent="0.25">
      <c r="T132" s="87"/>
      <c r="U132" s="87"/>
      <c r="V132" s="87"/>
      <c r="W132" s="87"/>
      <c r="X132" s="87"/>
      <c r="Y132" s="87"/>
      <c r="Z132" s="87"/>
      <c r="AA132" s="87"/>
      <c r="AB132" s="87"/>
      <c r="AC132" s="87"/>
      <c r="AD132" s="87"/>
      <c r="AE132" s="87"/>
      <c r="AF132" s="87"/>
      <c r="AG132" s="87"/>
      <c r="AH132" s="87"/>
      <c r="AI132" s="87"/>
      <c r="AJ132" s="87"/>
      <c r="AK132" s="87"/>
      <c r="AL132" s="87"/>
      <c r="AM132" s="87"/>
      <c r="AN132" s="87"/>
    </row>
    <row r="133" spans="20:40" x14ac:dyDescent="0.25">
      <c r="T133" s="87"/>
      <c r="U133" s="87"/>
      <c r="V133" s="87"/>
      <c r="W133" s="87"/>
      <c r="X133" s="87"/>
      <c r="Y133" s="87"/>
      <c r="Z133" s="87"/>
      <c r="AA133" s="87"/>
      <c r="AB133" s="87"/>
      <c r="AC133" s="87"/>
      <c r="AD133" s="87"/>
      <c r="AE133" s="87"/>
      <c r="AF133" s="87"/>
      <c r="AG133" s="87"/>
      <c r="AH133" s="87"/>
      <c r="AI133" s="87"/>
      <c r="AJ133" s="87"/>
      <c r="AK133" s="87"/>
      <c r="AL133" s="87"/>
      <c r="AM133" s="87"/>
      <c r="AN133" s="87"/>
    </row>
    <row r="134" spans="20:40" x14ac:dyDescent="0.25">
      <c r="T134" s="87"/>
      <c r="U134" s="87"/>
      <c r="V134" s="87"/>
      <c r="W134" s="87"/>
      <c r="X134" s="87"/>
      <c r="Y134" s="87"/>
      <c r="Z134" s="87"/>
      <c r="AA134" s="87"/>
      <c r="AB134" s="87"/>
      <c r="AC134" s="87"/>
      <c r="AD134" s="87"/>
      <c r="AE134" s="87"/>
      <c r="AF134" s="87"/>
      <c r="AG134" s="87"/>
      <c r="AH134" s="87"/>
      <c r="AI134" s="87"/>
      <c r="AJ134" s="87"/>
      <c r="AK134" s="87"/>
      <c r="AL134" s="87"/>
      <c r="AM134" s="87"/>
      <c r="AN134" s="87"/>
    </row>
    <row r="135" spans="20:40" x14ac:dyDescent="0.25">
      <c r="T135" s="87"/>
      <c r="U135" s="87"/>
      <c r="V135" s="87"/>
      <c r="W135" s="87"/>
      <c r="X135" s="87"/>
      <c r="Y135" s="87"/>
      <c r="Z135" s="87"/>
      <c r="AA135" s="87"/>
      <c r="AB135" s="87"/>
      <c r="AC135" s="87"/>
      <c r="AD135" s="87"/>
      <c r="AE135" s="87"/>
      <c r="AF135" s="87"/>
      <c r="AG135" s="87"/>
      <c r="AH135" s="87"/>
      <c r="AI135" s="87"/>
      <c r="AJ135" s="87"/>
      <c r="AK135" s="87"/>
      <c r="AL135" s="87"/>
      <c r="AM135" s="87"/>
      <c r="AN135" s="87"/>
    </row>
    <row r="136" spans="20:40" x14ac:dyDescent="0.25">
      <c r="T136" s="87"/>
      <c r="U136" s="87"/>
      <c r="V136" s="87"/>
      <c r="W136" s="87"/>
      <c r="X136" s="87"/>
      <c r="Y136" s="87"/>
      <c r="Z136" s="87"/>
      <c r="AA136" s="87"/>
      <c r="AB136" s="87"/>
      <c r="AC136" s="87"/>
      <c r="AD136" s="87"/>
      <c r="AE136" s="87"/>
      <c r="AF136" s="87"/>
      <c r="AG136" s="87"/>
      <c r="AH136" s="87"/>
      <c r="AI136" s="87"/>
      <c r="AJ136" s="87"/>
    </row>
    <row r="137" spans="20:40" x14ac:dyDescent="0.25">
      <c r="T137" s="87"/>
      <c r="U137" s="87"/>
      <c r="V137" s="87"/>
      <c r="W137" s="87"/>
      <c r="X137" s="87"/>
      <c r="Y137" s="87"/>
      <c r="Z137" s="87"/>
      <c r="AA137" s="87"/>
      <c r="AB137" s="87"/>
      <c r="AC137" s="87"/>
      <c r="AD137" s="87"/>
      <c r="AE137" s="87"/>
      <c r="AF137" s="87"/>
      <c r="AG137" s="87"/>
      <c r="AH137" s="87"/>
      <c r="AI137" s="87"/>
      <c r="AJ137" s="87"/>
    </row>
    <row r="138" spans="20:40" x14ac:dyDescent="0.25">
      <c r="T138" s="87"/>
      <c r="U138" s="87"/>
      <c r="V138" s="87"/>
      <c r="W138" s="87"/>
      <c r="X138" s="87"/>
      <c r="Y138" s="87"/>
      <c r="Z138" s="87"/>
      <c r="AA138" s="87"/>
      <c r="AB138" s="87"/>
      <c r="AC138" s="87"/>
      <c r="AD138" s="87"/>
      <c r="AE138" s="87"/>
      <c r="AF138" s="87"/>
      <c r="AG138" s="87"/>
      <c r="AH138" s="87"/>
      <c r="AI138" s="87"/>
      <c r="AJ138" s="87"/>
    </row>
    <row r="139" spans="20:40" x14ac:dyDescent="0.25">
      <c r="T139" s="87"/>
      <c r="U139" s="87"/>
      <c r="V139" s="87"/>
      <c r="W139" s="87"/>
      <c r="X139" s="87"/>
      <c r="Y139" s="87"/>
      <c r="Z139" s="87"/>
      <c r="AA139" s="87"/>
      <c r="AB139" s="87"/>
      <c r="AC139" s="87"/>
      <c r="AD139" s="87"/>
      <c r="AE139" s="87"/>
      <c r="AF139" s="87"/>
      <c r="AG139" s="87"/>
      <c r="AH139" s="87"/>
      <c r="AI139" s="87"/>
      <c r="AJ139" s="87"/>
    </row>
    <row r="140" spans="20:40" x14ac:dyDescent="0.25">
      <c r="T140" s="87"/>
      <c r="U140" s="87"/>
      <c r="V140" s="87"/>
      <c r="W140" s="87"/>
      <c r="X140" s="87"/>
      <c r="Y140" s="87"/>
      <c r="Z140" s="87"/>
      <c r="AA140" s="87"/>
      <c r="AB140" s="87"/>
      <c r="AC140" s="87"/>
      <c r="AD140" s="87"/>
      <c r="AE140" s="87"/>
      <c r="AF140" s="87"/>
      <c r="AG140" s="87"/>
      <c r="AH140" s="87"/>
      <c r="AI140" s="87"/>
      <c r="AJ140" s="87"/>
    </row>
    <row r="141" spans="20:40" x14ac:dyDescent="0.25">
      <c r="T141" s="87"/>
      <c r="U141" s="87"/>
      <c r="V141" s="87"/>
      <c r="W141" s="87"/>
      <c r="X141" s="87"/>
      <c r="Y141" s="87"/>
      <c r="Z141" s="87"/>
      <c r="AA141" s="87"/>
      <c r="AB141" s="87"/>
      <c r="AC141" s="87"/>
      <c r="AD141" s="87"/>
      <c r="AE141" s="87"/>
      <c r="AF141" s="87"/>
      <c r="AG141" s="87"/>
      <c r="AH141" s="87"/>
      <c r="AI141" s="87"/>
      <c r="AJ141" s="87"/>
    </row>
    <row r="142" spans="20:40" x14ac:dyDescent="0.25">
      <c r="T142" s="87"/>
      <c r="U142" s="87"/>
      <c r="V142" s="87"/>
      <c r="W142" s="87"/>
      <c r="X142" s="87"/>
      <c r="Y142" s="87"/>
      <c r="Z142" s="87"/>
      <c r="AA142" s="87"/>
      <c r="AB142" s="87"/>
      <c r="AC142" s="87"/>
      <c r="AD142" s="87"/>
      <c r="AE142" s="87"/>
      <c r="AF142" s="87"/>
      <c r="AG142" s="87"/>
      <c r="AH142" s="87"/>
      <c r="AI142" s="87"/>
      <c r="AJ142" s="87"/>
    </row>
    <row r="143" spans="20:40" x14ac:dyDescent="0.25">
      <c r="T143" s="87"/>
      <c r="U143" s="87"/>
      <c r="V143" s="87"/>
      <c r="W143" s="87"/>
      <c r="X143" s="87"/>
      <c r="Y143" s="87"/>
      <c r="Z143" s="87"/>
      <c r="AA143" s="87"/>
      <c r="AB143" s="87"/>
      <c r="AC143" s="87"/>
      <c r="AD143" s="87"/>
      <c r="AE143" s="87"/>
      <c r="AF143" s="87"/>
      <c r="AG143" s="87"/>
      <c r="AH143" s="87"/>
      <c r="AI143" s="87"/>
      <c r="AJ143" s="87"/>
    </row>
    <row r="144" spans="20:40" x14ac:dyDescent="0.25">
      <c r="T144" s="87"/>
      <c r="U144" s="87"/>
      <c r="V144" s="87"/>
      <c r="W144" s="87"/>
      <c r="X144" s="87"/>
      <c r="Y144" s="87"/>
      <c r="Z144" s="87"/>
      <c r="AA144" s="87"/>
      <c r="AB144" s="87"/>
      <c r="AC144" s="87"/>
      <c r="AD144" s="87"/>
      <c r="AE144" s="87"/>
      <c r="AF144" s="87"/>
      <c r="AG144" s="87"/>
      <c r="AH144" s="87"/>
      <c r="AI144" s="87"/>
      <c r="AJ144" s="87"/>
    </row>
    <row r="145" spans="20:36" x14ac:dyDescent="0.25">
      <c r="T145" s="87"/>
      <c r="U145" s="87"/>
      <c r="V145" s="87"/>
      <c r="W145" s="87"/>
      <c r="X145" s="87"/>
      <c r="Y145" s="87"/>
      <c r="Z145" s="87"/>
      <c r="AA145" s="87"/>
      <c r="AB145" s="87"/>
      <c r="AC145" s="87"/>
      <c r="AD145" s="87"/>
      <c r="AE145" s="87"/>
      <c r="AF145" s="87"/>
      <c r="AG145" s="87"/>
      <c r="AH145" s="87"/>
      <c r="AI145" s="87"/>
      <c r="AJ145" s="87"/>
    </row>
    <row r="146" spans="20:36" x14ac:dyDescent="0.25">
      <c r="T146" s="87"/>
      <c r="U146" s="87"/>
      <c r="V146" s="87"/>
      <c r="W146" s="87"/>
      <c r="X146" s="87"/>
      <c r="Y146" s="87"/>
      <c r="Z146" s="87"/>
      <c r="AA146" s="87"/>
      <c r="AB146" s="87"/>
      <c r="AC146" s="87"/>
      <c r="AD146" s="87"/>
      <c r="AE146" s="87"/>
      <c r="AF146" s="87"/>
      <c r="AG146" s="87"/>
      <c r="AH146" s="87"/>
      <c r="AI146" s="87"/>
      <c r="AJ146" s="87"/>
    </row>
    <row r="147" spans="20:36" x14ac:dyDescent="0.25">
      <c r="T147" s="87"/>
      <c r="U147" s="87"/>
      <c r="V147" s="87"/>
      <c r="W147" s="87"/>
      <c r="X147" s="87"/>
      <c r="Y147" s="87"/>
      <c r="Z147" s="87"/>
      <c r="AA147" s="87"/>
      <c r="AB147" s="87"/>
      <c r="AC147" s="87"/>
      <c r="AD147" s="87"/>
      <c r="AE147" s="87"/>
      <c r="AF147" s="87"/>
      <c r="AG147" s="87"/>
      <c r="AH147" s="87"/>
      <c r="AI147" s="87"/>
      <c r="AJ147" s="87"/>
    </row>
    <row r="148" spans="20:36" x14ac:dyDescent="0.25">
      <c r="T148" s="87"/>
      <c r="U148" s="87"/>
      <c r="V148" s="87"/>
      <c r="W148" s="87"/>
      <c r="X148" s="87"/>
      <c r="Y148" s="87"/>
      <c r="Z148" s="87"/>
      <c r="AA148" s="87"/>
      <c r="AB148" s="87"/>
      <c r="AC148" s="87"/>
      <c r="AD148" s="87"/>
      <c r="AE148" s="87"/>
      <c r="AF148" s="87"/>
      <c r="AG148" s="87"/>
      <c r="AH148" s="87"/>
      <c r="AI148" s="87"/>
      <c r="AJ148" s="87"/>
    </row>
    <row r="149" spans="20:36" x14ac:dyDescent="0.25">
      <c r="T149" s="87"/>
      <c r="U149" s="87"/>
      <c r="V149" s="87"/>
      <c r="W149" s="87"/>
      <c r="X149" s="87"/>
      <c r="Y149" s="87"/>
      <c r="Z149" s="87"/>
      <c r="AA149" s="87"/>
      <c r="AB149" s="87"/>
      <c r="AC149" s="87"/>
      <c r="AD149" s="87"/>
      <c r="AE149" s="87"/>
      <c r="AF149" s="87"/>
      <c r="AG149" s="87"/>
      <c r="AH149" s="87"/>
      <c r="AI149" s="87"/>
      <c r="AJ149" s="87"/>
    </row>
    <row r="150" spans="20:36" x14ac:dyDescent="0.25">
      <c r="T150" s="87"/>
      <c r="U150" s="87"/>
      <c r="V150" s="87"/>
      <c r="W150" s="87"/>
      <c r="X150" s="87"/>
      <c r="Y150" s="87"/>
      <c r="Z150" s="87"/>
      <c r="AA150" s="87"/>
      <c r="AB150" s="87"/>
      <c r="AC150" s="87"/>
      <c r="AD150" s="87"/>
      <c r="AE150" s="87"/>
      <c r="AF150" s="87"/>
      <c r="AG150" s="87"/>
      <c r="AH150" s="87"/>
      <c r="AI150" s="87"/>
      <c r="AJ150" s="87"/>
    </row>
    <row r="151" spans="20:36" x14ac:dyDescent="0.25">
      <c r="T151" s="87"/>
      <c r="U151" s="87"/>
      <c r="V151" s="87"/>
      <c r="W151" s="87"/>
      <c r="X151" s="87"/>
      <c r="Y151" s="87"/>
      <c r="Z151" s="87"/>
      <c r="AA151" s="87"/>
      <c r="AB151" s="87"/>
      <c r="AC151" s="87"/>
      <c r="AD151" s="87"/>
      <c r="AE151" s="87"/>
      <c r="AF151" s="87"/>
      <c r="AG151" s="87"/>
      <c r="AH151" s="87"/>
      <c r="AI151" s="87"/>
      <c r="AJ151" s="87"/>
    </row>
    <row r="152" spans="20:36" x14ac:dyDescent="0.25">
      <c r="T152" s="87"/>
      <c r="U152" s="87"/>
      <c r="V152" s="87"/>
      <c r="W152" s="87"/>
      <c r="X152" s="87"/>
      <c r="Y152" s="87"/>
      <c r="Z152" s="87"/>
      <c r="AA152" s="87"/>
      <c r="AB152" s="87"/>
      <c r="AC152" s="87"/>
      <c r="AD152" s="87"/>
      <c r="AE152" s="87"/>
      <c r="AF152" s="87"/>
      <c r="AG152" s="87"/>
      <c r="AH152" s="87"/>
      <c r="AI152" s="87"/>
      <c r="AJ152" s="87"/>
    </row>
    <row r="153" spans="20:36" x14ac:dyDescent="0.25">
      <c r="T153" s="87"/>
      <c r="U153" s="87"/>
      <c r="V153" s="87"/>
      <c r="W153" s="87"/>
      <c r="X153" s="87"/>
      <c r="Y153" s="87"/>
      <c r="Z153" s="87"/>
      <c r="AA153" s="87"/>
      <c r="AB153" s="87"/>
      <c r="AC153" s="87"/>
      <c r="AD153" s="87"/>
      <c r="AE153" s="87"/>
      <c r="AF153" s="87"/>
      <c r="AG153" s="87"/>
      <c r="AH153" s="87"/>
      <c r="AI153" s="87"/>
      <c r="AJ153" s="87"/>
    </row>
    <row r="154" spans="20:36" x14ac:dyDescent="0.25">
      <c r="T154" s="87"/>
      <c r="U154" s="87"/>
      <c r="V154" s="87"/>
      <c r="W154" s="87"/>
      <c r="X154" s="87"/>
      <c r="Y154" s="87"/>
      <c r="Z154" s="87"/>
      <c r="AA154" s="87"/>
      <c r="AB154" s="87"/>
      <c r="AC154" s="87"/>
      <c r="AD154" s="87"/>
      <c r="AE154" s="87"/>
      <c r="AF154" s="87"/>
      <c r="AG154" s="87"/>
      <c r="AH154" s="87"/>
      <c r="AI154" s="87"/>
      <c r="AJ154" s="87"/>
    </row>
    <row r="155" spans="20:36" x14ac:dyDescent="0.25">
      <c r="T155" s="87"/>
      <c r="U155" s="87"/>
      <c r="V155" s="87"/>
      <c r="W155" s="87"/>
      <c r="X155" s="87"/>
      <c r="Y155" s="87"/>
      <c r="Z155" s="87"/>
      <c r="AA155" s="87"/>
      <c r="AB155" s="87"/>
      <c r="AC155" s="87"/>
      <c r="AD155" s="87"/>
      <c r="AE155" s="87"/>
      <c r="AF155" s="87"/>
      <c r="AG155" s="87"/>
      <c r="AH155" s="87"/>
      <c r="AI155" s="87"/>
      <c r="AJ155" s="87"/>
    </row>
    <row r="156" spans="20:36" x14ac:dyDescent="0.25">
      <c r="T156" s="87"/>
      <c r="U156" s="87"/>
      <c r="V156" s="87"/>
      <c r="W156" s="87"/>
      <c r="X156" s="87"/>
      <c r="Y156" s="87"/>
      <c r="Z156" s="87"/>
      <c r="AA156" s="87"/>
      <c r="AB156" s="87"/>
      <c r="AC156" s="87"/>
      <c r="AD156" s="87"/>
      <c r="AE156" s="87"/>
      <c r="AF156" s="87"/>
      <c r="AG156" s="87"/>
      <c r="AH156" s="87"/>
      <c r="AI156" s="87"/>
      <c r="AJ156" s="87"/>
    </row>
    <row r="157" spans="20:36" x14ac:dyDescent="0.25">
      <c r="T157" s="87"/>
      <c r="U157" s="87"/>
      <c r="V157" s="87"/>
      <c r="W157" s="87"/>
      <c r="X157" s="87"/>
      <c r="Y157" s="87"/>
      <c r="Z157" s="87"/>
      <c r="AA157" s="87"/>
      <c r="AB157" s="87"/>
      <c r="AC157" s="87"/>
      <c r="AD157" s="87"/>
      <c r="AE157" s="87"/>
      <c r="AF157" s="87"/>
      <c r="AG157" s="87"/>
      <c r="AH157" s="87"/>
      <c r="AI157" s="87"/>
      <c r="AJ157" s="87"/>
    </row>
    <row r="158" spans="20:36" x14ac:dyDescent="0.25">
      <c r="T158" s="87"/>
      <c r="U158" s="87"/>
      <c r="V158" s="87"/>
      <c r="W158" s="87"/>
      <c r="X158" s="87"/>
      <c r="Y158" s="87"/>
      <c r="Z158" s="87"/>
      <c r="AA158" s="87"/>
      <c r="AB158" s="87"/>
      <c r="AC158" s="87"/>
      <c r="AD158" s="87"/>
      <c r="AE158" s="87"/>
      <c r="AF158" s="87"/>
      <c r="AG158" s="87"/>
      <c r="AH158" s="87"/>
      <c r="AI158" s="87"/>
      <c r="AJ158" s="87"/>
    </row>
    <row r="159" spans="20:36" x14ac:dyDescent="0.25">
      <c r="T159" s="87"/>
      <c r="U159" s="87"/>
      <c r="V159" s="87"/>
      <c r="W159" s="87"/>
      <c r="X159" s="87"/>
      <c r="Y159" s="87"/>
      <c r="Z159" s="87"/>
      <c r="AA159" s="87"/>
      <c r="AB159" s="87"/>
      <c r="AC159" s="87"/>
      <c r="AD159" s="87"/>
      <c r="AE159" s="87"/>
      <c r="AF159" s="87"/>
      <c r="AG159" s="87"/>
      <c r="AH159" s="87"/>
      <c r="AI159" s="87"/>
      <c r="AJ159" s="87"/>
    </row>
    <row r="160" spans="20:36" x14ac:dyDescent="0.25">
      <c r="T160" s="87"/>
      <c r="U160" s="87"/>
      <c r="V160" s="87"/>
      <c r="W160" s="87"/>
      <c r="X160" s="87"/>
      <c r="Y160" s="87"/>
      <c r="Z160" s="87"/>
      <c r="AA160" s="87"/>
      <c r="AB160" s="87"/>
      <c r="AC160" s="87"/>
      <c r="AD160" s="87"/>
      <c r="AE160" s="87"/>
      <c r="AF160" s="87"/>
      <c r="AG160" s="87"/>
      <c r="AH160" s="87"/>
      <c r="AI160" s="87"/>
      <c r="AJ160" s="87"/>
    </row>
    <row r="161" spans="20:36" x14ac:dyDescent="0.25">
      <c r="T161" s="87"/>
      <c r="U161" s="87"/>
      <c r="V161" s="87"/>
      <c r="W161" s="87"/>
      <c r="X161" s="87"/>
      <c r="Y161" s="87"/>
      <c r="Z161" s="87"/>
      <c r="AA161" s="87"/>
      <c r="AB161" s="87"/>
      <c r="AC161" s="87"/>
      <c r="AD161" s="87"/>
      <c r="AE161" s="87"/>
      <c r="AF161" s="87"/>
      <c r="AG161" s="87"/>
      <c r="AH161" s="87"/>
      <c r="AI161" s="87"/>
      <c r="AJ161" s="87"/>
    </row>
    <row r="162" spans="20:36" x14ac:dyDescent="0.25">
      <c r="T162" s="87"/>
      <c r="U162" s="87"/>
      <c r="V162" s="87"/>
      <c r="W162" s="87"/>
      <c r="X162" s="87"/>
      <c r="Y162" s="87"/>
      <c r="Z162" s="87"/>
      <c r="AA162" s="87"/>
      <c r="AB162" s="87"/>
      <c r="AC162" s="87"/>
      <c r="AD162" s="87"/>
      <c r="AE162" s="87"/>
      <c r="AF162" s="87"/>
      <c r="AG162" s="87"/>
      <c r="AH162" s="87"/>
      <c r="AI162" s="87"/>
      <c r="AJ162" s="87"/>
    </row>
    <row r="163" spans="20:36" x14ac:dyDescent="0.25">
      <c r="T163" s="87"/>
      <c r="U163" s="87"/>
      <c r="V163" s="87"/>
      <c r="W163" s="87"/>
      <c r="X163" s="87"/>
      <c r="Y163" s="87"/>
      <c r="Z163" s="87"/>
      <c r="AA163" s="87"/>
      <c r="AB163" s="87"/>
      <c r="AC163" s="87"/>
      <c r="AD163" s="87"/>
      <c r="AE163" s="87"/>
      <c r="AF163" s="87"/>
      <c r="AG163" s="87"/>
      <c r="AH163" s="87"/>
      <c r="AI163" s="87"/>
      <c r="AJ163" s="87"/>
    </row>
    <row r="164" spans="20:36" x14ac:dyDescent="0.25">
      <c r="T164" s="87"/>
      <c r="U164" s="87"/>
      <c r="V164" s="87"/>
      <c r="W164" s="87"/>
      <c r="X164" s="87"/>
      <c r="Y164" s="87"/>
      <c r="Z164" s="87"/>
      <c r="AA164" s="87"/>
      <c r="AB164" s="87"/>
      <c r="AC164" s="87"/>
      <c r="AD164" s="87"/>
      <c r="AE164" s="87"/>
      <c r="AF164" s="87"/>
      <c r="AG164" s="87"/>
      <c r="AH164" s="87"/>
      <c r="AI164" s="87"/>
      <c r="AJ164" s="87"/>
    </row>
    <row r="165" spans="20:36" x14ac:dyDescent="0.25">
      <c r="T165" s="87"/>
      <c r="U165" s="87"/>
      <c r="V165" s="87"/>
      <c r="W165" s="87"/>
      <c r="X165" s="87"/>
      <c r="Y165" s="87"/>
      <c r="Z165" s="87"/>
      <c r="AA165" s="87"/>
      <c r="AB165" s="87"/>
      <c r="AC165" s="87"/>
      <c r="AD165" s="87"/>
      <c r="AE165" s="87"/>
      <c r="AF165" s="87"/>
      <c r="AG165" s="87"/>
      <c r="AH165" s="87"/>
      <c r="AI165" s="87"/>
      <c r="AJ165" s="87"/>
    </row>
    <row r="166" spans="20:36" x14ac:dyDescent="0.25">
      <c r="T166" s="87"/>
      <c r="U166" s="87"/>
      <c r="V166" s="87"/>
      <c r="W166" s="87"/>
      <c r="X166" s="87"/>
      <c r="Y166" s="87"/>
      <c r="Z166" s="87"/>
      <c r="AA166" s="87"/>
      <c r="AB166" s="87"/>
      <c r="AC166" s="87"/>
      <c r="AD166" s="87"/>
      <c r="AE166" s="87"/>
      <c r="AF166" s="87"/>
      <c r="AG166" s="87"/>
      <c r="AH166" s="87"/>
      <c r="AI166" s="87"/>
      <c r="AJ166" s="87"/>
    </row>
    <row r="167" spans="20:36" x14ac:dyDescent="0.25">
      <c r="T167" s="87"/>
      <c r="U167" s="87"/>
      <c r="V167" s="87"/>
      <c r="W167" s="87"/>
      <c r="X167" s="87"/>
      <c r="Y167" s="87"/>
      <c r="Z167" s="87"/>
      <c r="AA167" s="87"/>
      <c r="AB167" s="87"/>
      <c r="AC167" s="87"/>
      <c r="AD167" s="87"/>
      <c r="AE167" s="87"/>
      <c r="AF167" s="87"/>
      <c r="AG167" s="87"/>
      <c r="AH167" s="87"/>
      <c r="AI167" s="87"/>
      <c r="AJ167" s="87"/>
    </row>
    <row r="168" spans="20:36" x14ac:dyDescent="0.25">
      <c r="T168" s="87"/>
      <c r="U168" s="87"/>
      <c r="V168" s="87"/>
      <c r="W168" s="87"/>
      <c r="X168" s="87"/>
      <c r="Y168" s="87"/>
      <c r="Z168" s="87"/>
      <c r="AA168" s="87"/>
      <c r="AB168" s="87"/>
      <c r="AC168" s="87"/>
      <c r="AD168" s="87"/>
      <c r="AE168" s="87"/>
      <c r="AF168" s="87"/>
      <c r="AG168" s="87"/>
      <c r="AH168" s="87"/>
      <c r="AI168" s="87"/>
      <c r="AJ168" s="87"/>
    </row>
    <row r="169" spans="20:36" x14ac:dyDescent="0.25">
      <c r="T169" s="87"/>
      <c r="U169" s="87"/>
      <c r="V169" s="87"/>
      <c r="W169" s="87"/>
      <c r="X169" s="87"/>
      <c r="Y169" s="87"/>
      <c r="Z169" s="87"/>
      <c r="AA169" s="87"/>
      <c r="AB169" s="87"/>
      <c r="AC169" s="87"/>
      <c r="AD169" s="87"/>
      <c r="AE169" s="87"/>
      <c r="AF169" s="87"/>
      <c r="AG169" s="87"/>
      <c r="AH169" s="87"/>
      <c r="AI169" s="87"/>
      <c r="AJ169" s="87"/>
    </row>
    <row r="170" spans="20:36" x14ac:dyDescent="0.25">
      <c r="T170" s="87"/>
      <c r="U170" s="87"/>
      <c r="V170" s="87"/>
      <c r="W170" s="87"/>
      <c r="X170" s="87"/>
      <c r="Y170" s="87"/>
      <c r="Z170" s="87"/>
      <c r="AA170" s="87"/>
      <c r="AB170" s="87"/>
      <c r="AC170" s="87"/>
      <c r="AD170" s="87"/>
      <c r="AE170" s="87"/>
      <c r="AF170" s="87"/>
      <c r="AG170" s="87"/>
      <c r="AH170" s="87"/>
      <c r="AI170" s="87"/>
      <c r="AJ170" s="87"/>
    </row>
    <row r="171" spans="20:36" x14ac:dyDescent="0.25">
      <c r="T171" s="87"/>
      <c r="U171" s="87"/>
      <c r="V171" s="87"/>
      <c r="W171" s="87"/>
      <c r="X171" s="87"/>
      <c r="Y171" s="87"/>
      <c r="Z171" s="87"/>
      <c r="AA171" s="87"/>
      <c r="AB171" s="87"/>
      <c r="AC171" s="87"/>
      <c r="AD171" s="87"/>
      <c r="AE171" s="87"/>
      <c r="AF171" s="87"/>
      <c r="AG171" s="87"/>
      <c r="AH171" s="87"/>
      <c r="AI171" s="87"/>
      <c r="AJ171" s="87"/>
    </row>
    <row r="172" spans="20:36" x14ac:dyDescent="0.25">
      <c r="T172" s="87"/>
      <c r="U172" s="87"/>
      <c r="V172" s="87"/>
      <c r="W172" s="87"/>
      <c r="X172" s="87"/>
      <c r="Y172" s="87"/>
      <c r="Z172" s="87"/>
      <c r="AA172" s="87"/>
      <c r="AB172" s="87"/>
      <c r="AC172" s="87"/>
      <c r="AD172" s="87"/>
      <c r="AE172" s="87"/>
      <c r="AF172" s="87"/>
      <c r="AG172" s="87"/>
      <c r="AH172" s="87"/>
      <c r="AI172" s="87"/>
      <c r="AJ172" s="87"/>
    </row>
    <row r="173" spans="20:36" x14ac:dyDescent="0.25">
      <c r="T173" s="87"/>
      <c r="U173" s="87"/>
      <c r="V173" s="87"/>
      <c r="W173" s="87"/>
      <c r="X173" s="87"/>
      <c r="Y173" s="87"/>
      <c r="Z173" s="87"/>
      <c r="AA173" s="87"/>
      <c r="AB173" s="87"/>
      <c r="AC173" s="87"/>
      <c r="AD173" s="87"/>
      <c r="AE173" s="87"/>
      <c r="AF173" s="87"/>
      <c r="AG173" s="87"/>
      <c r="AH173" s="87"/>
      <c r="AI173" s="87"/>
      <c r="AJ173" s="87"/>
    </row>
    <row r="174" spans="20:36" x14ac:dyDescent="0.25">
      <c r="T174" s="87"/>
      <c r="U174" s="87"/>
      <c r="V174" s="87"/>
      <c r="W174" s="87"/>
      <c r="X174" s="87"/>
      <c r="Y174" s="87"/>
      <c r="Z174" s="87"/>
      <c r="AA174" s="87"/>
      <c r="AB174" s="87"/>
      <c r="AC174" s="87"/>
      <c r="AD174" s="87"/>
      <c r="AE174" s="87"/>
      <c r="AF174" s="87"/>
      <c r="AG174" s="87"/>
      <c r="AH174" s="87"/>
      <c r="AI174" s="87"/>
      <c r="AJ174" s="87"/>
    </row>
    <row r="175" spans="20:36" x14ac:dyDescent="0.25">
      <c r="T175" s="87"/>
      <c r="U175" s="87"/>
      <c r="V175" s="87"/>
      <c r="W175" s="87"/>
      <c r="X175" s="87"/>
      <c r="Y175" s="87"/>
      <c r="Z175" s="87"/>
      <c r="AA175" s="87"/>
      <c r="AB175" s="87"/>
      <c r="AC175" s="87"/>
      <c r="AD175" s="87"/>
      <c r="AE175" s="87"/>
      <c r="AF175" s="87"/>
      <c r="AG175" s="87"/>
      <c r="AH175" s="87"/>
      <c r="AI175" s="87"/>
      <c r="AJ175" s="87"/>
    </row>
    <row r="176" spans="20:36" x14ac:dyDescent="0.25">
      <c r="T176" s="87"/>
      <c r="U176" s="87"/>
      <c r="V176" s="87"/>
      <c r="W176" s="87"/>
      <c r="X176" s="87"/>
      <c r="Y176" s="87"/>
      <c r="Z176" s="87"/>
      <c r="AA176" s="87"/>
      <c r="AB176" s="87"/>
      <c r="AC176" s="87"/>
      <c r="AD176" s="87"/>
      <c r="AE176" s="87"/>
      <c r="AF176" s="87"/>
      <c r="AG176" s="87"/>
      <c r="AH176" s="87"/>
      <c r="AI176" s="87"/>
      <c r="AJ176" s="87"/>
    </row>
    <row r="177" spans="20:36" x14ac:dyDescent="0.25">
      <c r="T177" s="87"/>
      <c r="U177" s="87"/>
      <c r="V177" s="87"/>
      <c r="W177" s="87"/>
      <c r="X177" s="87"/>
      <c r="Y177" s="87"/>
      <c r="Z177" s="87"/>
      <c r="AA177" s="87"/>
      <c r="AB177" s="87"/>
      <c r="AC177" s="87"/>
      <c r="AD177" s="87"/>
      <c r="AE177" s="87"/>
      <c r="AF177" s="87"/>
      <c r="AG177" s="87"/>
      <c r="AH177" s="87"/>
      <c r="AI177" s="87"/>
      <c r="AJ177" s="87"/>
    </row>
    <row r="178" spans="20:36" x14ac:dyDescent="0.25">
      <c r="T178" s="87"/>
      <c r="U178" s="87"/>
      <c r="V178" s="87"/>
      <c r="W178" s="87"/>
      <c r="X178" s="87"/>
      <c r="Y178" s="87"/>
      <c r="Z178" s="87"/>
      <c r="AA178" s="87"/>
      <c r="AB178" s="87"/>
      <c r="AC178" s="87"/>
      <c r="AD178" s="87"/>
      <c r="AE178" s="87"/>
      <c r="AF178" s="87"/>
      <c r="AG178" s="87"/>
      <c r="AH178" s="87"/>
      <c r="AI178" s="87"/>
      <c r="AJ178" s="87"/>
    </row>
    <row r="179" spans="20:36" x14ac:dyDescent="0.25">
      <c r="T179" s="87"/>
      <c r="U179" s="87"/>
      <c r="V179" s="87"/>
      <c r="W179" s="87"/>
      <c r="X179" s="87"/>
      <c r="Y179" s="87"/>
      <c r="Z179" s="87"/>
      <c r="AA179" s="87"/>
      <c r="AB179" s="87"/>
      <c r="AC179" s="87"/>
      <c r="AD179" s="87"/>
      <c r="AE179" s="87"/>
      <c r="AF179" s="87"/>
      <c r="AG179" s="87"/>
      <c r="AH179" s="87"/>
      <c r="AI179" s="87"/>
      <c r="AJ179" s="87"/>
    </row>
    <row r="180" spans="20:36" x14ac:dyDescent="0.25">
      <c r="T180" s="87"/>
      <c r="U180" s="87"/>
      <c r="V180" s="87"/>
      <c r="W180" s="87"/>
      <c r="X180" s="87"/>
      <c r="Y180" s="87"/>
      <c r="Z180" s="87"/>
      <c r="AA180" s="87"/>
      <c r="AB180" s="87"/>
      <c r="AC180" s="87"/>
      <c r="AD180" s="87"/>
      <c r="AE180" s="87"/>
      <c r="AF180" s="87"/>
      <c r="AG180" s="87"/>
      <c r="AH180" s="87"/>
      <c r="AI180" s="87"/>
      <c r="AJ180" s="87"/>
    </row>
    <row r="181" spans="20:36" x14ac:dyDescent="0.25">
      <c r="T181" s="87"/>
      <c r="U181" s="87"/>
      <c r="V181" s="87"/>
      <c r="W181" s="87"/>
      <c r="X181" s="87"/>
      <c r="Y181" s="87"/>
      <c r="Z181" s="87"/>
      <c r="AA181" s="87"/>
      <c r="AB181" s="87"/>
      <c r="AC181" s="87"/>
      <c r="AD181" s="87"/>
      <c r="AE181" s="87"/>
      <c r="AF181" s="87"/>
      <c r="AG181" s="87"/>
      <c r="AH181" s="87"/>
      <c r="AI181" s="87"/>
      <c r="AJ181" s="87"/>
    </row>
    <row r="182" spans="20:36" x14ac:dyDescent="0.25">
      <c r="T182" s="87"/>
      <c r="U182" s="87"/>
      <c r="V182" s="87"/>
      <c r="W182" s="87"/>
      <c r="X182" s="87"/>
      <c r="Y182" s="87"/>
      <c r="Z182" s="87"/>
      <c r="AA182" s="87"/>
      <c r="AB182" s="87"/>
      <c r="AC182" s="87"/>
      <c r="AD182" s="87"/>
      <c r="AE182" s="87"/>
      <c r="AF182" s="87"/>
      <c r="AG182" s="87"/>
      <c r="AH182" s="87"/>
      <c r="AI182" s="87"/>
      <c r="AJ182" s="87"/>
    </row>
    <row r="183" spans="20:36" x14ac:dyDescent="0.25">
      <c r="T183" s="87"/>
      <c r="U183" s="87"/>
      <c r="V183" s="87"/>
      <c r="W183" s="87"/>
      <c r="X183" s="87"/>
      <c r="Y183" s="87"/>
      <c r="Z183" s="87"/>
      <c r="AA183" s="87"/>
      <c r="AB183" s="87"/>
      <c r="AC183" s="87"/>
      <c r="AD183" s="87"/>
      <c r="AE183" s="87"/>
      <c r="AF183" s="87"/>
      <c r="AG183" s="87"/>
      <c r="AH183" s="87"/>
      <c r="AI183" s="87"/>
      <c r="AJ183" s="87"/>
    </row>
    <row r="184" spans="20:36" x14ac:dyDescent="0.25">
      <c r="T184" s="87"/>
      <c r="U184" s="87"/>
      <c r="V184" s="87"/>
      <c r="W184" s="87"/>
      <c r="X184" s="87"/>
      <c r="Y184" s="87"/>
      <c r="Z184" s="87"/>
      <c r="AA184" s="87"/>
      <c r="AB184" s="87"/>
      <c r="AC184" s="87"/>
      <c r="AD184" s="87"/>
      <c r="AE184" s="87"/>
      <c r="AF184" s="87"/>
      <c r="AG184" s="87"/>
      <c r="AH184" s="87"/>
      <c r="AI184" s="87"/>
      <c r="AJ184" s="87"/>
    </row>
    <row r="185" spans="20:36" x14ac:dyDescent="0.25">
      <c r="T185" s="87"/>
      <c r="U185" s="87"/>
      <c r="V185" s="87"/>
      <c r="W185" s="87"/>
      <c r="X185" s="87"/>
      <c r="Y185" s="87"/>
      <c r="Z185" s="87"/>
      <c r="AA185" s="87"/>
      <c r="AB185" s="87"/>
      <c r="AC185" s="87"/>
      <c r="AD185" s="87"/>
      <c r="AE185" s="87"/>
      <c r="AF185" s="87"/>
      <c r="AG185" s="87"/>
      <c r="AH185" s="87"/>
      <c r="AI185" s="87"/>
      <c r="AJ185" s="87"/>
    </row>
    <row r="186" spans="20:36" x14ac:dyDescent="0.25">
      <c r="T186" s="87"/>
      <c r="U186" s="87"/>
      <c r="V186" s="87"/>
      <c r="W186" s="87"/>
      <c r="X186" s="87"/>
      <c r="Y186" s="87"/>
      <c r="Z186" s="87"/>
      <c r="AA186" s="87"/>
      <c r="AB186" s="87"/>
      <c r="AC186" s="87"/>
      <c r="AD186" s="87"/>
      <c r="AE186" s="87"/>
      <c r="AF186" s="87"/>
      <c r="AG186" s="87"/>
      <c r="AH186" s="87"/>
      <c r="AI186" s="87"/>
      <c r="AJ186" s="87"/>
    </row>
    <row r="187" spans="20:36" x14ac:dyDescent="0.25">
      <c r="T187" s="87"/>
      <c r="U187" s="87"/>
      <c r="V187" s="87"/>
      <c r="W187" s="87"/>
      <c r="X187" s="87"/>
      <c r="Y187" s="87"/>
      <c r="Z187" s="87"/>
      <c r="AA187" s="87"/>
      <c r="AB187" s="87"/>
      <c r="AC187" s="87"/>
      <c r="AD187" s="87"/>
      <c r="AE187" s="87"/>
      <c r="AF187" s="87"/>
      <c r="AG187" s="87"/>
      <c r="AH187" s="87"/>
      <c r="AI187" s="87"/>
      <c r="AJ187" s="87"/>
    </row>
    <row r="188" spans="20:36" x14ac:dyDescent="0.25">
      <c r="T188" s="87"/>
      <c r="U188" s="87"/>
      <c r="V188" s="87"/>
      <c r="W188" s="87"/>
      <c r="X188" s="87"/>
      <c r="Y188" s="87"/>
      <c r="Z188" s="87"/>
      <c r="AA188" s="87"/>
      <c r="AB188" s="87"/>
      <c r="AC188" s="87"/>
      <c r="AD188" s="87"/>
      <c r="AE188" s="87"/>
      <c r="AF188" s="87"/>
      <c r="AG188" s="87"/>
      <c r="AH188" s="87"/>
      <c r="AI188" s="87"/>
      <c r="AJ188" s="87"/>
    </row>
    <row r="189" spans="20:36" x14ac:dyDescent="0.25">
      <c r="T189" s="87"/>
      <c r="U189" s="87"/>
      <c r="V189" s="87"/>
      <c r="W189" s="87"/>
      <c r="X189" s="87"/>
      <c r="Y189" s="87"/>
      <c r="Z189" s="87"/>
      <c r="AA189" s="87"/>
      <c r="AB189" s="87"/>
      <c r="AC189" s="87"/>
      <c r="AD189" s="87"/>
      <c r="AE189" s="87"/>
      <c r="AF189" s="87"/>
      <c r="AG189" s="87"/>
      <c r="AH189" s="87"/>
      <c r="AI189" s="87"/>
      <c r="AJ189" s="87"/>
    </row>
    <row r="190" spans="20:36" x14ac:dyDescent="0.25">
      <c r="T190" s="87"/>
      <c r="U190" s="87"/>
      <c r="V190" s="87"/>
      <c r="W190" s="87"/>
      <c r="X190" s="87"/>
      <c r="Y190" s="87"/>
      <c r="Z190" s="87"/>
      <c r="AA190" s="87"/>
      <c r="AB190" s="87"/>
      <c r="AC190" s="87"/>
      <c r="AD190" s="87"/>
      <c r="AE190" s="87"/>
      <c r="AF190" s="87"/>
      <c r="AG190" s="87"/>
      <c r="AH190" s="87"/>
      <c r="AI190" s="87"/>
      <c r="AJ190" s="87"/>
    </row>
    <row r="191" spans="20:36" x14ac:dyDescent="0.25">
      <c r="T191" s="87"/>
      <c r="U191" s="87"/>
      <c r="V191" s="87"/>
      <c r="W191" s="87"/>
      <c r="X191" s="87"/>
      <c r="Y191" s="87"/>
      <c r="Z191" s="87"/>
      <c r="AA191" s="87"/>
      <c r="AB191" s="87"/>
      <c r="AC191" s="87"/>
      <c r="AD191" s="87"/>
      <c r="AE191" s="87"/>
      <c r="AF191" s="87"/>
      <c r="AG191" s="87"/>
      <c r="AH191" s="87"/>
      <c r="AI191" s="87"/>
      <c r="AJ191" s="87"/>
    </row>
    <row r="192" spans="20:36" x14ac:dyDescent="0.25">
      <c r="T192" s="87"/>
      <c r="U192" s="87"/>
      <c r="V192" s="87"/>
      <c r="W192" s="87"/>
      <c r="X192" s="87"/>
      <c r="Y192" s="87"/>
      <c r="Z192" s="87"/>
      <c r="AA192" s="87"/>
      <c r="AB192" s="87"/>
      <c r="AC192" s="87"/>
      <c r="AD192" s="87"/>
      <c r="AE192" s="87"/>
      <c r="AF192" s="87"/>
      <c r="AG192" s="87"/>
      <c r="AH192" s="87"/>
      <c r="AI192" s="87"/>
      <c r="AJ192" s="87"/>
    </row>
    <row r="193" spans="20:36" x14ac:dyDescent="0.25">
      <c r="T193" s="87"/>
      <c r="U193" s="87"/>
      <c r="V193" s="87"/>
      <c r="W193" s="87"/>
      <c r="X193" s="87"/>
      <c r="Y193" s="87"/>
      <c r="Z193" s="87"/>
      <c r="AA193" s="87"/>
      <c r="AB193" s="87"/>
      <c r="AC193" s="87"/>
      <c r="AD193" s="87"/>
      <c r="AE193" s="87"/>
      <c r="AF193" s="87"/>
      <c r="AG193" s="87"/>
      <c r="AH193" s="87"/>
      <c r="AI193" s="87"/>
      <c r="AJ193" s="87"/>
    </row>
    <row r="194" spans="20:36" x14ac:dyDescent="0.25">
      <c r="T194" s="87"/>
      <c r="U194" s="87"/>
      <c r="V194" s="87"/>
      <c r="W194" s="87"/>
      <c r="X194" s="87"/>
      <c r="Y194" s="87"/>
      <c r="Z194" s="87"/>
      <c r="AA194" s="87"/>
      <c r="AB194" s="87"/>
      <c r="AC194" s="87"/>
      <c r="AD194" s="87"/>
      <c r="AE194" s="87"/>
      <c r="AF194" s="87"/>
      <c r="AG194" s="87"/>
      <c r="AH194" s="87"/>
      <c r="AI194" s="87"/>
      <c r="AJ194" s="87"/>
    </row>
    <row r="195" spans="20:36" x14ac:dyDescent="0.25">
      <c r="T195" s="87"/>
      <c r="U195" s="87"/>
      <c r="V195" s="87"/>
      <c r="W195" s="87"/>
      <c r="X195" s="87"/>
      <c r="Y195" s="87"/>
      <c r="Z195" s="87"/>
      <c r="AA195" s="87"/>
      <c r="AB195" s="87"/>
      <c r="AC195" s="87"/>
      <c r="AD195" s="87"/>
      <c r="AE195" s="87"/>
      <c r="AF195" s="87"/>
      <c r="AG195" s="87"/>
      <c r="AH195" s="87"/>
      <c r="AI195" s="87"/>
      <c r="AJ195" s="87"/>
    </row>
    <row r="196" spans="20:36" x14ac:dyDescent="0.25">
      <c r="T196" s="87"/>
      <c r="U196" s="87"/>
      <c r="V196" s="87"/>
      <c r="W196" s="87"/>
      <c r="X196" s="87"/>
      <c r="Y196" s="87"/>
      <c r="Z196" s="87"/>
      <c r="AA196" s="87"/>
      <c r="AB196" s="87"/>
      <c r="AC196" s="87"/>
      <c r="AD196" s="87"/>
      <c r="AE196" s="87"/>
      <c r="AF196" s="87"/>
      <c r="AG196" s="87"/>
      <c r="AH196" s="87"/>
      <c r="AI196" s="87"/>
      <c r="AJ196" s="87"/>
    </row>
    <row r="197" spans="20:36" x14ac:dyDescent="0.25">
      <c r="T197" s="87"/>
      <c r="U197" s="87"/>
      <c r="V197" s="87"/>
      <c r="W197" s="87"/>
      <c r="X197" s="87"/>
      <c r="Y197" s="87"/>
      <c r="Z197" s="87"/>
      <c r="AA197" s="87"/>
      <c r="AB197" s="87"/>
      <c r="AC197" s="87"/>
      <c r="AD197" s="87"/>
      <c r="AE197" s="87"/>
      <c r="AF197" s="87"/>
      <c r="AG197" s="87"/>
      <c r="AH197" s="87"/>
      <c r="AI197" s="87"/>
      <c r="AJ197" s="87"/>
    </row>
    <row r="198" spans="20:36" x14ac:dyDescent="0.25">
      <c r="T198" s="87"/>
      <c r="U198" s="87"/>
      <c r="V198" s="87"/>
      <c r="W198" s="87"/>
      <c r="X198" s="87"/>
      <c r="Y198" s="87"/>
      <c r="Z198" s="87"/>
      <c r="AA198" s="87"/>
      <c r="AB198" s="87"/>
      <c r="AC198" s="87"/>
      <c r="AD198" s="87"/>
      <c r="AE198" s="87"/>
      <c r="AF198" s="87"/>
      <c r="AG198" s="87"/>
      <c r="AH198" s="87"/>
      <c r="AI198" s="87"/>
      <c r="AJ198" s="87"/>
    </row>
    <row r="199" spans="20:36" x14ac:dyDescent="0.25">
      <c r="T199" s="87"/>
      <c r="U199" s="87"/>
      <c r="V199" s="87"/>
      <c r="W199" s="87"/>
      <c r="X199" s="87"/>
      <c r="Y199" s="87"/>
      <c r="Z199" s="87"/>
      <c r="AA199" s="87"/>
      <c r="AB199" s="87"/>
      <c r="AC199" s="87"/>
      <c r="AD199" s="87"/>
      <c r="AE199" s="87"/>
      <c r="AF199" s="87"/>
      <c r="AG199" s="87"/>
      <c r="AH199" s="87"/>
      <c r="AI199" s="87"/>
      <c r="AJ199" s="87"/>
    </row>
    <row r="200" spans="20:36" x14ac:dyDescent="0.25">
      <c r="T200" s="87"/>
      <c r="U200" s="87"/>
      <c r="V200" s="87"/>
      <c r="W200" s="87"/>
      <c r="X200" s="87"/>
      <c r="Y200" s="87"/>
      <c r="Z200" s="87"/>
      <c r="AA200" s="87"/>
      <c r="AB200" s="87"/>
      <c r="AC200" s="87"/>
      <c r="AD200" s="87"/>
      <c r="AE200" s="87"/>
      <c r="AF200" s="87"/>
      <c r="AG200" s="87"/>
      <c r="AH200" s="87"/>
      <c r="AI200" s="87"/>
      <c r="AJ200" s="87"/>
    </row>
    <row r="201" spans="20:36" x14ac:dyDescent="0.25">
      <c r="T201" s="87"/>
      <c r="U201" s="87"/>
      <c r="V201" s="87"/>
      <c r="W201" s="87"/>
      <c r="X201" s="87"/>
      <c r="Y201" s="87"/>
      <c r="Z201" s="87"/>
      <c r="AA201" s="87"/>
      <c r="AB201" s="87"/>
      <c r="AC201" s="87"/>
      <c r="AD201" s="87"/>
      <c r="AE201" s="87"/>
      <c r="AF201" s="87"/>
      <c r="AG201" s="87"/>
      <c r="AH201" s="87"/>
      <c r="AI201" s="87"/>
      <c r="AJ201" s="87"/>
    </row>
    <row r="202" spans="20:36" x14ac:dyDescent="0.25">
      <c r="T202" s="87"/>
      <c r="U202" s="87"/>
      <c r="V202" s="87"/>
      <c r="W202" s="87"/>
      <c r="X202" s="87"/>
      <c r="Y202" s="87"/>
      <c r="Z202" s="87"/>
      <c r="AA202" s="87"/>
      <c r="AB202" s="87"/>
      <c r="AC202" s="87"/>
      <c r="AD202" s="87"/>
      <c r="AE202" s="87"/>
      <c r="AF202" s="87"/>
      <c r="AG202" s="87"/>
      <c r="AH202" s="87"/>
      <c r="AI202" s="87"/>
      <c r="AJ202" s="87"/>
    </row>
    <row r="203" spans="20:36" x14ac:dyDescent="0.25">
      <c r="T203" s="87"/>
      <c r="U203" s="87"/>
      <c r="V203" s="87"/>
      <c r="W203" s="87"/>
      <c r="X203" s="87"/>
      <c r="Y203" s="87"/>
      <c r="Z203" s="87"/>
      <c r="AA203" s="87"/>
      <c r="AB203" s="87"/>
      <c r="AC203" s="87"/>
      <c r="AD203" s="87"/>
      <c r="AE203" s="87"/>
      <c r="AF203" s="87"/>
      <c r="AG203" s="87"/>
      <c r="AH203" s="87"/>
      <c r="AI203" s="87"/>
      <c r="AJ203" s="87"/>
    </row>
    <row r="204" spans="20:36" x14ac:dyDescent="0.25">
      <c r="T204" s="87"/>
      <c r="U204" s="87"/>
      <c r="V204" s="87"/>
      <c r="W204" s="87"/>
      <c r="X204" s="87"/>
      <c r="Y204" s="87"/>
      <c r="Z204" s="87"/>
      <c r="AA204" s="87"/>
      <c r="AB204" s="87"/>
      <c r="AC204" s="87"/>
      <c r="AD204" s="87"/>
      <c r="AE204" s="87"/>
      <c r="AF204" s="87"/>
      <c r="AG204" s="87"/>
      <c r="AH204" s="87"/>
      <c r="AI204" s="87"/>
      <c r="AJ204" s="87"/>
    </row>
    <row r="205" spans="20:36" x14ac:dyDescent="0.25">
      <c r="T205" s="87"/>
      <c r="U205" s="87"/>
      <c r="V205" s="87"/>
      <c r="W205" s="87"/>
      <c r="X205" s="87"/>
      <c r="Y205" s="87"/>
      <c r="Z205" s="87"/>
      <c r="AA205" s="87"/>
      <c r="AB205" s="87"/>
      <c r="AC205" s="87"/>
      <c r="AD205" s="87"/>
      <c r="AE205" s="87"/>
      <c r="AF205" s="87"/>
      <c r="AG205" s="87"/>
      <c r="AH205" s="87"/>
      <c r="AI205" s="87"/>
      <c r="AJ205" s="87"/>
    </row>
    <row r="206" spans="20:36" x14ac:dyDescent="0.25">
      <c r="T206" s="87"/>
      <c r="U206" s="87"/>
      <c r="V206" s="87"/>
      <c r="W206" s="87"/>
      <c r="X206" s="87"/>
      <c r="Y206" s="87"/>
      <c r="Z206" s="87"/>
      <c r="AA206" s="87"/>
      <c r="AB206" s="87"/>
      <c r="AC206" s="87"/>
      <c r="AD206" s="87"/>
      <c r="AE206" s="87"/>
      <c r="AF206" s="87"/>
      <c r="AG206" s="87"/>
      <c r="AH206" s="87"/>
      <c r="AI206" s="87"/>
      <c r="AJ206" s="87"/>
    </row>
    <row r="207" spans="20:36" x14ac:dyDescent="0.25">
      <c r="T207" s="87"/>
      <c r="U207" s="87"/>
      <c r="V207" s="87"/>
      <c r="W207" s="87"/>
      <c r="X207" s="87"/>
      <c r="Y207" s="87"/>
      <c r="Z207" s="87"/>
      <c r="AA207" s="87"/>
      <c r="AB207" s="87"/>
      <c r="AC207" s="87"/>
      <c r="AD207" s="87"/>
      <c r="AE207" s="87"/>
      <c r="AF207" s="87"/>
      <c r="AG207" s="87"/>
      <c r="AH207" s="87"/>
      <c r="AI207" s="87"/>
      <c r="AJ207" s="87"/>
    </row>
    <row r="208" spans="20:36" x14ac:dyDescent="0.25">
      <c r="T208" s="87"/>
      <c r="U208" s="87"/>
      <c r="V208" s="87"/>
      <c r="W208" s="87"/>
      <c r="X208" s="87"/>
      <c r="Y208" s="87"/>
      <c r="Z208" s="87"/>
      <c r="AA208" s="87"/>
      <c r="AB208" s="87"/>
      <c r="AC208" s="87"/>
      <c r="AD208" s="87"/>
      <c r="AE208" s="87"/>
      <c r="AF208" s="87"/>
      <c r="AG208" s="87"/>
      <c r="AH208" s="87"/>
      <c r="AI208" s="87"/>
      <c r="AJ208" s="87"/>
    </row>
    <row r="209" spans="20:36" x14ac:dyDescent="0.25">
      <c r="T209" s="87"/>
      <c r="U209" s="87"/>
      <c r="V209" s="87"/>
      <c r="W209" s="87"/>
      <c r="X209" s="87"/>
      <c r="Y209" s="87"/>
      <c r="Z209" s="87"/>
      <c r="AA209" s="87"/>
      <c r="AB209" s="87"/>
      <c r="AC209" s="87"/>
      <c r="AD209" s="87"/>
      <c r="AE209" s="87"/>
      <c r="AF209" s="87"/>
      <c r="AG209" s="87"/>
      <c r="AH209" s="87"/>
      <c r="AI209" s="87"/>
      <c r="AJ209" s="87"/>
    </row>
    <row r="210" spans="20:36" x14ac:dyDescent="0.25">
      <c r="T210" s="87"/>
      <c r="U210" s="87"/>
      <c r="V210" s="87"/>
      <c r="W210" s="87"/>
      <c r="X210" s="87"/>
      <c r="Y210" s="87"/>
      <c r="Z210" s="87"/>
      <c r="AA210" s="87"/>
      <c r="AB210" s="87"/>
      <c r="AC210" s="87"/>
      <c r="AD210" s="87"/>
      <c r="AE210" s="87"/>
      <c r="AF210" s="87"/>
      <c r="AG210" s="87"/>
      <c r="AH210" s="87"/>
      <c r="AI210" s="87"/>
      <c r="AJ210" s="87"/>
    </row>
    <row r="211" spans="20:36" x14ac:dyDescent="0.25">
      <c r="T211" s="87"/>
      <c r="U211" s="87"/>
      <c r="V211" s="87"/>
      <c r="W211" s="87"/>
      <c r="X211" s="87"/>
      <c r="Y211" s="87"/>
      <c r="Z211" s="87"/>
      <c r="AA211" s="87"/>
      <c r="AB211" s="87"/>
      <c r="AC211" s="87"/>
      <c r="AD211" s="87"/>
      <c r="AE211" s="87"/>
      <c r="AF211" s="87"/>
      <c r="AG211" s="87"/>
      <c r="AH211" s="87"/>
      <c r="AI211" s="87"/>
      <c r="AJ211" s="87"/>
    </row>
    <row r="212" spans="20:36" x14ac:dyDescent="0.25">
      <c r="T212" s="87"/>
      <c r="U212" s="87"/>
      <c r="V212" s="87"/>
      <c r="W212" s="87"/>
      <c r="X212" s="87"/>
      <c r="Y212" s="87"/>
      <c r="Z212" s="87"/>
      <c r="AA212" s="87"/>
      <c r="AB212" s="87"/>
      <c r="AC212" s="87"/>
      <c r="AD212" s="87"/>
      <c r="AE212" s="87"/>
      <c r="AF212" s="87"/>
      <c r="AG212" s="87"/>
      <c r="AH212" s="87"/>
      <c r="AI212" s="87"/>
      <c r="AJ212" s="87"/>
    </row>
    <row r="213" spans="20:36" x14ac:dyDescent="0.25">
      <c r="T213" s="87"/>
      <c r="U213" s="87"/>
      <c r="V213" s="87"/>
      <c r="W213" s="87"/>
      <c r="X213" s="87"/>
      <c r="Y213" s="87"/>
      <c r="Z213" s="87"/>
      <c r="AA213" s="87"/>
      <c r="AB213" s="87"/>
      <c r="AC213" s="87"/>
      <c r="AD213" s="87"/>
      <c r="AE213" s="87"/>
      <c r="AF213" s="87"/>
      <c r="AG213" s="87"/>
      <c r="AH213" s="87"/>
      <c r="AI213" s="87"/>
      <c r="AJ213" s="87"/>
    </row>
    <row r="214" spans="20:36" x14ac:dyDescent="0.25">
      <c r="T214" s="87"/>
      <c r="U214" s="87"/>
      <c r="V214" s="87"/>
      <c r="W214" s="87"/>
      <c r="X214" s="87"/>
      <c r="Y214" s="87"/>
      <c r="Z214" s="87"/>
      <c r="AA214" s="87"/>
      <c r="AB214" s="87"/>
      <c r="AC214" s="87"/>
      <c r="AD214" s="87"/>
      <c r="AE214" s="87"/>
      <c r="AF214" s="87"/>
      <c r="AG214" s="87"/>
      <c r="AH214" s="87"/>
      <c r="AI214" s="87"/>
      <c r="AJ214" s="87"/>
    </row>
    <row r="215" spans="20:36" x14ac:dyDescent="0.25">
      <c r="T215" s="87"/>
      <c r="U215" s="87"/>
      <c r="V215" s="87"/>
      <c r="W215" s="87"/>
      <c r="X215" s="87"/>
      <c r="Y215" s="87"/>
      <c r="Z215" s="87"/>
      <c r="AA215" s="87"/>
      <c r="AB215" s="87"/>
      <c r="AC215" s="87"/>
      <c r="AD215" s="87"/>
      <c r="AE215" s="87"/>
      <c r="AF215" s="87"/>
      <c r="AG215" s="87"/>
      <c r="AH215" s="87"/>
      <c r="AI215" s="87"/>
      <c r="AJ215" s="87"/>
    </row>
    <row r="216" spans="20:36" x14ac:dyDescent="0.25">
      <c r="T216" s="87"/>
      <c r="U216" s="87"/>
      <c r="V216" s="87"/>
      <c r="W216" s="87"/>
      <c r="X216" s="87"/>
      <c r="Y216" s="87"/>
      <c r="Z216" s="87"/>
      <c r="AA216" s="87"/>
      <c r="AB216" s="87"/>
      <c r="AC216" s="87"/>
      <c r="AD216" s="87"/>
      <c r="AE216" s="87"/>
      <c r="AF216" s="87"/>
      <c r="AG216" s="87"/>
      <c r="AH216" s="87"/>
      <c r="AI216" s="87"/>
      <c r="AJ216" s="87"/>
    </row>
    <row r="217" spans="20:36" x14ac:dyDescent="0.25">
      <c r="T217" s="87"/>
      <c r="U217" s="87"/>
      <c r="V217" s="87"/>
      <c r="W217" s="87"/>
      <c r="X217" s="87"/>
      <c r="Y217" s="87"/>
      <c r="Z217" s="87"/>
      <c r="AA217" s="87"/>
      <c r="AB217" s="87"/>
      <c r="AC217" s="87"/>
      <c r="AD217" s="87"/>
      <c r="AE217" s="87"/>
      <c r="AF217" s="87"/>
      <c r="AG217" s="87"/>
      <c r="AH217" s="87"/>
      <c r="AI217" s="87"/>
      <c r="AJ217" s="87"/>
    </row>
    <row r="218" spans="20:36" x14ac:dyDescent="0.25">
      <c r="T218" s="87"/>
      <c r="U218" s="87"/>
      <c r="V218" s="87"/>
      <c r="W218" s="87"/>
      <c r="X218" s="87"/>
      <c r="Y218" s="87"/>
      <c r="Z218" s="87"/>
      <c r="AA218" s="87"/>
      <c r="AB218" s="87"/>
      <c r="AC218" s="87"/>
      <c r="AD218" s="87"/>
      <c r="AE218" s="87"/>
      <c r="AF218" s="87"/>
      <c r="AG218" s="87"/>
      <c r="AH218" s="87"/>
      <c r="AI218" s="87"/>
      <c r="AJ218" s="87"/>
    </row>
    <row r="219" spans="20:36" x14ac:dyDescent="0.25">
      <c r="T219" s="87"/>
      <c r="U219" s="87"/>
      <c r="V219" s="87"/>
      <c r="W219" s="87"/>
      <c r="X219" s="87"/>
      <c r="Y219" s="87"/>
      <c r="Z219" s="87"/>
      <c r="AA219" s="87"/>
      <c r="AB219" s="87"/>
      <c r="AC219" s="87"/>
      <c r="AD219" s="87"/>
      <c r="AE219" s="87"/>
      <c r="AF219" s="87"/>
      <c r="AG219" s="87"/>
      <c r="AH219" s="87"/>
      <c r="AI219" s="87"/>
      <c r="AJ219" s="87"/>
    </row>
    <row r="220" spans="20:36" x14ac:dyDescent="0.25">
      <c r="T220" s="87"/>
      <c r="U220" s="87"/>
      <c r="V220" s="87"/>
      <c r="W220" s="87"/>
      <c r="X220" s="87"/>
      <c r="Y220" s="87"/>
      <c r="Z220" s="87"/>
      <c r="AA220" s="87"/>
      <c r="AB220" s="87"/>
      <c r="AC220" s="87"/>
      <c r="AD220" s="87"/>
      <c r="AE220" s="87"/>
      <c r="AF220" s="87"/>
      <c r="AG220" s="87"/>
      <c r="AH220" s="87"/>
      <c r="AI220" s="87"/>
      <c r="AJ220" s="87"/>
    </row>
    <row r="221" spans="20:36" x14ac:dyDescent="0.25">
      <c r="T221" s="87"/>
      <c r="U221" s="87"/>
      <c r="V221" s="87"/>
      <c r="W221" s="87"/>
      <c r="X221" s="87"/>
      <c r="Y221" s="87"/>
      <c r="Z221" s="87"/>
      <c r="AA221" s="87"/>
      <c r="AB221" s="87"/>
      <c r="AC221" s="87"/>
      <c r="AD221" s="87"/>
      <c r="AE221" s="87"/>
      <c r="AF221" s="87"/>
      <c r="AG221" s="87"/>
      <c r="AH221" s="87"/>
      <c r="AI221" s="87"/>
      <c r="AJ221" s="87"/>
    </row>
    <row r="222" spans="20:36" x14ac:dyDescent="0.25">
      <c r="T222" s="87"/>
      <c r="U222" s="87"/>
      <c r="V222" s="87"/>
      <c r="W222" s="87"/>
      <c r="X222" s="87"/>
      <c r="Y222" s="87"/>
      <c r="Z222" s="87"/>
      <c r="AA222" s="87"/>
      <c r="AB222" s="87"/>
      <c r="AC222" s="87"/>
      <c r="AD222" s="87"/>
      <c r="AE222" s="87"/>
      <c r="AF222" s="87"/>
      <c r="AG222" s="87"/>
      <c r="AH222" s="87"/>
      <c r="AI222" s="87"/>
      <c r="AJ222" s="87"/>
    </row>
    <row r="223" spans="20:36" x14ac:dyDescent="0.25">
      <c r="T223" s="87"/>
      <c r="U223" s="87"/>
      <c r="V223" s="87"/>
      <c r="W223" s="87"/>
      <c r="X223" s="87"/>
      <c r="Y223" s="87"/>
      <c r="Z223" s="87"/>
      <c r="AA223" s="87"/>
      <c r="AB223" s="87"/>
      <c r="AC223" s="87"/>
      <c r="AD223" s="87"/>
      <c r="AE223" s="87"/>
      <c r="AF223" s="87"/>
      <c r="AG223" s="87"/>
      <c r="AH223" s="87"/>
      <c r="AI223" s="87"/>
      <c r="AJ223" s="87"/>
    </row>
    <row r="224" spans="20:36" x14ac:dyDescent="0.25">
      <c r="T224" s="87"/>
      <c r="U224" s="87"/>
      <c r="V224" s="87"/>
      <c r="W224" s="87"/>
      <c r="X224" s="87"/>
      <c r="Y224" s="87"/>
      <c r="Z224" s="87"/>
      <c r="AA224" s="87"/>
      <c r="AB224" s="87"/>
      <c r="AC224" s="87"/>
      <c r="AD224" s="87"/>
      <c r="AE224" s="87"/>
      <c r="AF224" s="87"/>
      <c r="AG224" s="87"/>
      <c r="AH224" s="87"/>
      <c r="AI224" s="87"/>
      <c r="AJ224" s="87"/>
    </row>
    <row r="225" spans="20:36" x14ac:dyDescent="0.25">
      <c r="T225" s="87"/>
      <c r="U225" s="87"/>
      <c r="V225" s="87"/>
      <c r="W225" s="87"/>
      <c r="X225" s="87"/>
      <c r="Y225" s="87"/>
      <c r="Z225" s="87"/>
      <c r="AA225" s="87"/>
      <c r="AB225" s="87"/>
      <c r="AC225" s="87"/>
      <c r="AD225" s="87"/>
      <c r="AE225" s="87"/>
      <c r="AF225" s="87"/>
      <c r="AG225" s="87"/>
      <c r="AH225" s="87"/>
      <c r="AI225" s="87"/>
      <c r="AJ225" s="87"/>
    </row>
    <row r="226" spans="20:36" x14ac:dyDescent="0.25">
      <c r="T226" s="87"/>
      <c r="U226" s="87"/>
      <c r="V226" s="87"/>
      <c r="W226" s="87"/>
      <c r="X226" s="87"/>
      <c r="Y226" s="87"/>
      <c r="Z226" s="87"/>
      <c r="AA226" s="87"/>
      <c r="AB226" s="87"/>
      <c r="AC226" s="87"/>
      <c r="AD226" s="87"/>
      <c r="AE226" s="87"/>
      <c r="AF226" s="87"/>
      <c r="AG226" s="87"/>
      <c r="AH226" s="87"/>
      <c r="AI226" s="87"/>
      <c r="AJ226" s="87"/>
    </row>
    <row r="227" spans="20:36" x14ac:dyDescent="0.25">
      <c r="T227" s="87"/>
      <c r="U227" s="87"/>
      <c r="V227" s="87"/>
      <c r="W227" s="87"/>
      <c r="X227" s="87"/>
      <c r="Y227" s="87"/>
      <c r="Z227" s="87"/>
      <c r="AA227" s="87"/>
      <c r="AB227" s="87"/>
      <c r="AC227" s="87"/>
      <c r="AD227" s="87"/>
      <c r="AE227" s="87"/>
      <c r="AF227" s="87"/>
      <c r="AG227" s="87"/>
      <c r="AH227" s="87"/>
      <c r="AI227" s="87"/>
      <c r="AJ227" s="87"/>
    </row>
    <row r="228" spans="20:36" x14ac:dyDescent="0.25">
      <c r="T228" s="87"/>
      <c r="U228" s="87"/>
      <c r="V228" s="87"/>
      <c r="W228" s="87"/>
      <c r="X228" s="87"/>
      <c r="Y228" s="87"/>
      <c r="Z228" s="87"/>
      <c r="AA228" s="87"/>
      <c r="AB228" s="87"/>
      <c r="AC228" s="87"/>
      <c r="AD228" s="87"/>
      <c r="AE228" s="87"/>
      <c r="AF228" s="87"/>
      <c r="AG228" s="87"/>
      <c r="AH228" s="87"/>
      <c r="AI228" s="87"/>
      <c r="AJ228" s="87"/>
    </row>
    <row r="229" spans="20:36" x14ac:dyDescent="0.25">
      <c r="T229" s="87"/>
      <c r="U229" s="87"/>
      <c r="V229" s="87"/>
      <c r="W229" s="87"/>
      <c r="X229" s="87"/>
      <c r="Y229" s="87"/>
      <c r="Z229" s="87"/>
      <c r="AA229" s="87"/>
      <c r="AB229" s="87"/>
      <c r="AC229" s="87"/>
      <c r="AD229" s="87"/>
      <c r="AE229" s="87"/>
      <c r="AF229" s="87"/>
      <c r="AG229" s="87"/>
      <c r="AH229" s="87"/>
      <c r="AI229" s="87"/>
      <c r="AJ229" s="87"/>
    </row>
    <row r="230" spans="20:36" x14ac:dyDescent="0.25">
      <c r="T230" s="87"/>
      <c r="U230" s="87"/>
      <c r="V230" s="87"/>
      <c r="W230" s="87"/>
      <c r="X230" s="87"/>
      <c r="Y230" s="87"/>
      <c r="Z230" s="87"/>
      <c r="AA230" s="87"/>
      <c r="AB230" s="87"/>
      <c r="AC230" s="87"/>
      <c r="AD230" s="87"/>
      <c r="AE230" s="87"/>
      <c r="AF230" s="87"/>
      <c r="AG230" s="87"/>
      <c r="AH230" s="87"/>
      <c r="AI230" s="87"/>
      <c r="AJ230" s="87"/>
    </row>
    <row r="231" spans="20:36" x14ac:dyDescent="0.25">
      <c r="T231" s="87"/>
      <c r="U231" s="87"/>
      <c r="V231" s="87"/>
      <c r="W231" s="87"/>
      <c r="X231" s="87"/>
      <c r="Y231" s="87"/>
      <c r="Z231" s="87"/>
      <c r="AA231" s="87"/>
      <c r="AB231" s="87"/>
      <c r="AC231" s="87"/>
      <c r="AD231" s="87"/>
      <c r="AE231" s="87"/>
      <c r="AF231" s="87"/>
      <c r="AG231" s="87"/>
      <c r="AH231" s="87"/>
      <c r="AI231" s="87"/>
      <c r="AJ231" s="87"/>
    </row>
    <row r="232" spans="20:36" x14ac:dyDescent="0.25">
      <c r="T232" s="87"/>
      <c r="U232" s="87"/>
      <c r="V232" s="87"/>
      <c r="W232" s="87"/>
      <c r="X232" s="87"/>
      <c r="Y232" s="87"/>
      <c r="Z232" s="87"/>
      <c r="AA232" s="87"/>
      <c r="AB232" s="87"/>
      <c r="AC232" s="87"/>
      <c r="AD232" s="87"/>
      <c r="AE232" s="87"/>
      <c r="AF232" s="87"/>
      <c r="AG232" s="87"/>
      <c r="AH232" s="87"/>
      <c r="AI232" s="87"/>
      <c r="AJ232" s="87"/>
    </row>
    <row r="233" spans="20:36" x14ac:dyDescent="0.25">
      <c r="T233" s="87"/>
      <c r="U233" s="87"/>
      <c r="V233" s="87"/>
      <c r="W233" s="87"/>
      <c r="X233" s="87"/>
      <c r="Y233" s="87"/>
      <c r="Z233" s="87"/>
      <c r="AA233" s="87"/>
      <c r="AB233" s="87"/>
      <c r="AC233" s="87"/>
      <c r="AD233" s="87"/>
      <c r="AE233" s="87"/>
      <c r="AF233" s="87"/>
      <c r="AG233" s="87"/>
      <c r="AH233" s="87"/>
      <c r="AI233" s="87"/>
      <c r="AJ233" s="87"/>
    </row>
    <row r="234" spans="20:36" x14ac:dyDescent="0.25">
      <c r="T234" s="87"/>
      <c r="U234" s="87"/>
      <c r="V234" s="87"/>
      <c r="W234" s="87"/>
      <c r="X234" s="87"/>
      <c r="Y234" s="87"/>
      <c r="Z234" s="87"/>
      <c r="AA234" s="87"/>
      <c r="AB234" s="87"/>
      <c r="AC234" s="87"/>
      <c r="AD234" s="87"/>
      <c r="AE234" s="87"/>
      <c r="AF234" s="87"/>
      <c r="AG234" s="87"/>
      <c r="AH234" s="87"/>
      <c r="AI234" s="87"/>
      <c r="AJ234" s="87"/>
    </row>
    <row r="235" spans="20:36" x14ac:dyDescent="0.25">
      <c r="T235" s="87"/>
      <c r="U235" s="87"/>
      <c r="V235" s="87"/>
      <c r="W235" s="87"/>
      <c r="X235" s="87"/>
      <c r="Y235" s="87"/>
      <c r="Z235" s="87"/>
      <c r="AA235" s="87"/>
      <c r="AB235" s="87"/>
      <c r="AC235" s="87"/>
      <c r="AD235" s="87"/>
      <c r="AE235" s="87"/>
      <c r="AF235" s="87"/>
      <c r="AG235" s="87"/>
      <c r="AH235" s="87"/>
      <c r="AI235" s="87"/>
      <c r="AJ235" s="87"/>
    </row>
    <row r="236" spans="20:36" x14ac:dyDescent="0.25">
      <c r="T236" s="87"/>
      <c r="U236" s="87"/>
      <c r="V236" s="87"/>
      <c r="W236" s="87"/>
      <c r="X236" s="87"/>
      <c r="Y236" s="87"/>
      <c r="Z236" s="87"/>
      <c r="AA236" s="87"/>
      <c r="AB236" s="87"/>
      <c r="AC236" s="87"/>
      <c r="AD236" s="87"/>
      <c r="AE236" s="87"/>
      <c r="AF236" s="87"/>
      <c r="AG236" s="87"/>
      <c r="AH236" s="87"/>
      <c r="AI236" s="87"/>
      <c r="AJ236" s="87"/>
    </row>
    <row r="237" spans="20:36" x14ac:dyDescent="0.25">
      <c r="T237" s="87"/>
      <c r="U237" s="87"/>
      <c r="V237" s="87"/>
      <c r="W237" s="87"/>
      <c r="X237" s="87"/>
      <c r="Y237" s="87"/>
      <c r="Z237" s="87"/>
      <c r="AA237" s="87"/>
      <c r="AB237" s="87"/>
      <c r="AC237" s="87"/>
      <c r="AD237" s="87"/>
      <c r="AE237" s="87"/>
      <c r="AF237" s="87"/>
      <c r="AG237" s="87"/>
      <c r="AH237" s="87"/>
      <c r="AI237" s="87"/>
      <c r="AJ237" s="87"/>
    </row>
    <row r="238" spans="20:36" x14ac:dyDescent="0.25">
      <c r="T238" s="87"/>
      <c r="U238" s="87"/>
      <c r="V238" s="87"/>
      <c r="W238" s="87"/>
      <c r="X238" s="87"/>
      <c r="Y238" s="87"/>
      <c r="Z238" s="87"/>
      <c r="AA238" s="87"/>
      <c r="AB238" s="87"/>
      <c r="AC238" s="87"/>
      <c r="AD238" s="87"/>
      <c r="AE238" s="87"/>
      <c r="AF238" s="87"/>
      <c r="AG238" s="87"/>
      <c r="AH238" s="87"/>
      <c r="AI238" s="87"/>
      <c r="AJ238" s="87"/>
    </row>
    <row r="239" spans="20:36" x14ac:dyDescent="0.25">
      <c r="T239" s="87"/>
      <c r="U239" s="87"/>
      <c r="V239" s="87"/>
      <c r="W239" s="87"/>
      <c r="X239" s="87"/>
      <c r="Y239" s="87"/>
      <c r="Z239" s="87"/>
      <c r="AA239" s="87"/>
      <c r="AB239" s="87"/>
      <c r="AC239" s="87"/>
      <c r="AD239" s="87"/>
      <c r="AE239" s="87"/>
      <c r="AF239" s="87"/>
      <c r="AG239" s="87"/>
      <c r="AH239" s="87"/>
      <c r="AI239" s="87"/>
      <c r="AJ239" s="87"/>
    </row>
    <row r="240" spans="20:36" x14ac:dyDescent="0.25">
      <c r="T240" s="87"/>
      <c r="U240" s="87"/>
      <c r="V240" s="87"/>
      <c r="W240" s="87"/>
      <c r="X240" s="87"/>
      <c r="Y240" s="87"/>
      <c r="Z240" s="87"/>
      <c r="AA240" s="87"/>
      <c r="AB240" s="87"/>
      <c r="AC240" s="87"/>
      <c r="AD240" s="87"/>
      <c r="AE240" s="87"/>
      <c r="AF240" s="87"/>
      <c r="AG240" s="87"/>
      <c r="AH240" s="87"/>
      <c r="AI240" s="87"/>
      <c r="AJ240" s="87"/>
    </row>
    <row r="241" spans="20:36" x14ac:dyDescent="0.25">
      <c r="T241" s="87"/>
      <c r="U241" s="87"/>
      <c r="V241" s="87"/>
      <c r="W241" s="87"/>
      <c r="X241" s="87"/>
      <c r="Y241" s="87"/>
      <c r="Z241" s="87"/>
      <c r="AA241" s="87"/>
      <c r="AB241" s="87"/>
      <c r="AC241" s="87"/>
      <c r="AD241" s="87"/>
      <c r="AE241" s="87"/>
      <c r="AF241" s="87"/>
      <c r="AG241" s="87"/>
      <c r="AH241" s="87"/>
      <c r="AI241" s="87"/>
      <c r="AJ241" s="87"/>
    </row>
    <row r="242" spans="20:36" x14ac:dyDescent="0.25">
      <c r="T242" s="87"/>
      <c r="U242" s="87"/>
      <c r="V242" s="87"/>
      <c r="W242" s="87"/>
      <c r="X242" s="87"/>
      <c r="Y242" s="87"/>
      <c r="Z242" s="87"/>
      <c r="AA242" s="87"/>
      <c r="AB242" s="87"/>
      <c r="AC242" s="87"/>
      <c r="AD242" s="87"/>
      <c r="AE242" s="87"/>
      <c r="AF242" s="87"/>
      <c r="AG242" s="87"/>
      <c r="AH242" s="87"/>
      <c r="AI242" s="87"/>
      <c r="AJ242" s="87"/>
    </row>
    <row r="243" spans="20:36" x14ac:dyDescent="0.25">
      <c r="T243" s="87"/>
      <c r="U243" s="87"/>
      <c r="V243" s="87"/>
      <c r="W243" s="87"/>
      <c r="X243" s="87"/>
      <c r="Y243" s="87"/>
      <c r="Z243" s="87"/>
      <c r="AA243" s="87"/>
      <c r="AB243" s="87"/>
      <c r="AC243" s="87"/>
      <c r="AD243" s="87"/>
      <c r="AE243" s="87"/>
      <c r="AF243" s="87"/>
      <c r="AG243" s="87"/>
      <c r="AH243" s="87"/>
      <c r="AI243" s="87"/>
      <c r="AJ243" s="87"/>
    </row>
    <row r="244" spans="20:36" x14ac:dyDescent="0.25">
      <c r="T244" s="87"/>
      <c r="U244" s="87"/>
      <c r="V244" s="87"/>
      <c r="W244" s="87"/>
      <c r="X244" s="87"/>
      <c r="Y244" s="87"/>
      <c r="Z244" s="87"/>
      <c r="AA244" s="87"/>
      <c r="AB244" s="87"/>
      <c r="AC244" s="87"/>
      <c r="AD244" s="87"/>
      <c r="AE244" s="87"/>
      <c r="AF244" s="87"/>
      <c r="AG244" s="87"/>
      <c r="AH244" s="87"/>
      <c r="AI244" s="87"/>
      <c r="AJ244" s="87"/>
    </row>
    <row r="245" spans="20:36" x14ac:dyDescent="0.25">
      <c r="T245" s="87"/>
      <c r="U245" s="87"/>
      <c r="V245" s="87"/>
      <c r="W245" s="87"/>
      <c r="X245" s="87"/>
      <c r="Y245" s="87"/>
      <c r="Z245" s="87"/>
      <c r="AA245" s="87"/>
      <c r="AB245" s="87"/>
      <c r="AC245" s="87"/>
      <c r="AD245" s="87"/>
      <c r="AE245" s="87"/>
      <c r="AF245" s="87"/>
      <c r="AG245" s="87"/>
      <c r="AH245" s="87"/>
      <c r="AI245" s="87"/>
      <c r="AJ245" s="87"/>
    </row>
    <row r="246" spans="20:36" x14ac:dyDescent="0.25">
      <c r="T246" s="87"/>
      <c r="U246" s="87"/>
      <c r="V246" s="87"/>
      <c r="W246" s="87"/>
      <c r="X246" s="87"/>
      <c r="Y246" s="87"/>
      <c r="Z246" s="87"/>
      <c r="AA246" s="87"/>
      <c r="AB246" s="87"/>
      <c r="AC246" s="87"/>
      <c r="AD246" s="87"/>
      <c r="AE246" s="87"/>
      <c r="AF246" s="87"/>
      <c r="AG246" s="87"/>
      <c r="AH246" s="87"/>
      <c r="AI246" s="87"/>
      <c r="AJ246" s="87"/>
    </row>
    <row r="247" spans="20:36" x14ac:dyDescent="0.25">
      <c r="T247" s="87"/>
      <c r="U247" s="87"/>
      <c r="V247" s="87"/>
      <c r="W247" s="87"/>
      <c r="X247" s="87"/>
      <c r="Y247" s="87"/>
      <c r="Z247" s="87"/>
      <c r="AA247" s="87"/>
      <c r="AB247" s="87"/>
      <c r="AC247" s="87"/>
      <c r="AD247" s="87"/>
      <c r="AE247" s="87"/>
      <c r="AF247" s="87"/>
      <c r="AG247" s="87"/>
      <c r="AH247" s="87"/>
      <c r="AI247" s="87"/>
      <c r="AJ247" s="87"/>
    </row>
    <row r="248" spans="20:36" x14ac:dyDescent="0.25">
      <c r="T248" s="87"/>
      <c r="U248" s="87"/>
      <c r="V248" s="87"/>
      <c r="W248" s="87"/>
      <c r="X248" s="87"/>
      <c r="Y248" s="87"/>
      <c r="Z248" s="87"/>
      <c r="AA248" s="87"/>
      <c r="AB248" s="87"/>
      <c r="AC248" s="87"/>
      <c r="AD248" s="87"/>
      <c r="AE248" s="87"/>
      <c r="AF248" s="87"/>
      <c r="AG248" s="87"/>
      <c r="AH248" s="87"/>
      <c r="AI248" s="87"/>
      <c r="AJ248" s="87"/>
    </row>
    <row r="249" spans="20:36" x14ac:dyDescent="0.25">
      <c r="T249" s="87"/>
      <c r="U249" s="87"/>
      <c r="V249" s="87"/>
      <c r="W249" s="87"/>
      <c r="X249" s="87"/>
      <c r="Y249" s="87"/>
      <c r="Z249" s="87"/>
      <c r="AA249" s="87"/>
      <c r="AB249" s="87"/>
      <c r="AC249" s="87"/>
      <c r="AD249" s="87"/>
      <c r="AE249" s="87"/>
      <c r="AF249" s="87"/>
      <c r="AG249" s="87"/>
      <c r="AH249" s="87"/>
      <c r="AI249" s="87"/>
      <c r="AJ249" s="87"/>
    </row>
    <row r="250" spans="20:36" x14ac:dyDescent="0.25">
      <c r="T250" s="87"/>
      <c r="U250" s="87"/>
      <c r="V250" s="87"/>
      <c r="W250" s="87"/>
      <c r="X250" s="87"/>
      <c r="Y250" s="87"/>
      <c r="Z250" s="87"/>
      <c r="AA250" s="87"/>
      <c r="AB250" s="87"/>
      <c r="AC250" s="87"/>
      <c r="AD250" s="87"/>
      <c r="AE250" s="87"/>
      <c r="AF250" s="87"/>
      <c r="AG250" s="87"/>
      <c r="AH250" s="87"/>
      <c r="AI250" s="87"/>
      <c r="AJ250" s="87"/>
    </row>
    <row r="251" spans="20:36" x14ac:dyDescent="0.25">
      <c r="T251" s="87"/>
      <c r="U251" s="87"/>
      <c r="V251" s="87"/>
      <c r="W251" s="87"/>
      <c r="X251" s="87"/>
      <c r="Y251" s="87"/>
      <c r="Z251" s="87"/>
      <c r="AA251" s="87"/>
      <c r="AB251" s="87"/>
      <c r="AC251" s="87"/>
      <c r="AD251" s="87"/>
      <c r="AE251" s="87"/>
      <c r="AF251" s="87"/>
      <c r="AG251" s="87"/>
      <c r="AH251" s="87"/>
      <c r="AI251" s="87"/>
      <c r="AJ251" s="87"/>
    </row>
    <row r="252" spans="20:36" x14ac:dyDescent="0.25">
      <c r="T252" s="87"/>
      <c r="U252" s="87"/>
      <c r="V252" s="87"/>
      <c r="W252" s="87"/>
      <c r="X252" s="87"/>
      <c r="Y252" s="87"/>
      <c r="Z252" s="87"/>
      <c r="AA252" s="87"/>
      <c r="AB252" s="87"/>
      <c r="AC252" s="87"/>
      <c r="AD252" s="87"/>
      <c r="AE252" s="87"/>
      <c r="AF252" s="87"/>
      <c r="AG252" s="87"/>
      <c r="AH252" s="87"/>
      <c r="AI252" s="87"/>
      <c r="AJ252" s="87"/>
    </row>
    <row r="253" spans="20:36" x14ac:dyDescent="0.25">
      <c r="T253" s="87"/>
      <c r="U253" s="87"/>
      <c r="V253" s="87"/>
      <c r="W253" s="87"/>
      <c r="X253" s="87"/>
      <c r="Y253" s="87"/>
      <c r="Z253" s="87"/>
      <c r="AA253" s="87"/>
      <c r="AB253" s="87"/>
      <c r="AC253" s="87"/>
      <c r="AD253" s="87"/>
      <c r="AE253" s="87"/>
      <c r="AF253" s="87"/>
      <c r="AG253" s="87"/>
      <c r="AH253" s="87"/>
      <c r="AI253" s="87"/>
      <c r="AJ253" s="87"/>
    </row>
    <row r="254" spans="20:36" x14ac:dyDescent="0.25">
      <c r="T254" s="87"/>
      <c r="U254" s="87"/>
      <c r="V254" s="87"/>
      <c r="W254" s="87"/>
      <c r="X254" s="87"/>
      <c r="Y254" s="87"/>
      <c r="Z254" s="87"/>
      <c r="AA254" s="87"/>
      <c r="AB254" s="87"/>
      <c r="AC254" s="87"/>
      <c r="AD254" s="87"/>
      <c r="AE254" s="87"/>
      <c r="AF254" s="87"/>
      <c r="AG254" s="87"/>
      <c r="AH254" s="87"/>
      <c r="AI254" s="87"/>
      <c r="AJ254" s="87"/>
    </row>
    <row r="255" spans="20:36" x14ac:dyDescent="0.25">
      <c r="T255" s="87"/>
      <c r="U255" s="87"/>
      <c r="V255" s="87"/>
      <c r="W255" s="87"/>
      <c r="X255" s="87"/>
      <c r="Y255" s="87"/>
      <c r="Z255" s="87"/>
      <c r="AA255" s="87"/>
      <c r="AB255" s="87"/>
      <c r="AC255" s="87"/>
      <c r="AD255" s="87"/>
      <c r="AE255" s="87"/>
      <c r="AF255" s="87"/>
      <c r="AG255" s="87"/>
      <c r="AH255" s="87"/>
      <c r="AI255" s="87"/>
      <c r="AJ255" s="87"/>
    </row>
    <row r="256" spans="20:36" x14ac:dyDescent="0.25">
      <c r="T256" s="87"/>
      <c r="U256" s="87"/>
      <c r="V256" s="87"/>
      <c r="W256" s="87"/>
      <c r="X256" s="87"/>
      <c r="Y256" s="87"/>
      <c r="Z256" s="87"/>
      <c r="AA256" s="87"/>
      <c r="AB256" s="87"/>
      <c r="AC256" s="87"/>
      <c r="AD256" s="87"/>
      <c r="AE256" s="87"/>
      <c r="AF256" s="87"/>
      <c r="AG256" s="87"/>
      <c r="AH256" s="87"/>
      <c r="AI256" s="87"/>
      <c r="AJ256" s="87"/>
    </row>
    <row r="257" spans="20:36" x14ac:dyDescent="0.25">
      <c r="T257" s="87"/>
      <c r="U257" s="87"/>
      <c r="V257" s="87"/>
      <c r="W257" s="87"/>
      <c r="X257" s="87"/>
      <c r="Y257" s="87"/>
      <c r="Z257" s="87"/>
      <c r="AA257" s="87"/>
      <c r="AB257" s="87"/>
      <c r="AC257" s="87"/>
      <c r="AD257" s="87"/>
      <c r="AE257" s="87"/>
      <c r="AF257" s="87"/>
      <c r="AG257" s="87"/>
      <c r="AH257" s="87"/>
      <c r="AI257" s="87"/>
      <c r="AJ257" s="87"/>
    </row>
    <row r="258" spans="20:36" x14ac:dyDescent="0.25">
      <c r="T258" s="87"/>
      <c r="U258" s="87"/>
      <c r="V258" s="87"/>
      <c r="W258" s="87"/>
      <c r="X258" s="87"/>
      <c r="Y258" s="87"/>
      <c r="Z258" s="87"/>
      <c r="AA258" s="87"/>
      <c r="AB258" s="87"/>
      <c r="AC258" s="87"/>
      <c r="AD258" s="87"/>
      <c r="AE258" s="87"/>
      <c r="AF258" s="87"/>
      <c r="AG258" s="87"/>
      <c r="AH258" s="87"/>
      <c r="AI258" s="87"/>
      <c r="AJ258" s="87"/>
    </row>
    <row r="259" spans="20:36" x14ac:dyDescent="0.25">
      <c r="T259" s="87"/>
      <c r="U259" s="87"/>
      <c r="V259" s="87"/>
      <c r="W259" s="87"/>
      <c r="X259" s="87"/>
      <c r="Y259" s="87"/>
      <c r="Z259" s="87"/>
      <c r="AA259" s="87"/>
      <c r="AB259" s="87"/>
      <c r="AC259" s="87"/>
      <c r="AD259" s="87"/>
      <c r="AE259" s="87"/>
      <c r="AF259" s="87"/>
      <c r="AG259" s="87"/>
      <c r="AH259" s="87"/>
      <c r="AI259" s="87"/>
      <c r="AJ259" s="87"/>
    </row>
    <row r="260" spans="20:36" x14ac:dyDescent="0.25">
      <c r="T260" s="87"/>
      <c r="U260" s="87"/>
      <c r="V260" s="87"/>
      <c r="W260" s="87"/>
      <c r="X260" s="87"/>
      <c r="Y260" s="87"/>
      <c r="Z260" s="87"/>
      <c r="AA260" s="87"/>
      <c r="AB260" s="87"/>
      <c r="AC260" s="87"/>
      <c r="AD260" s="87"/>
      <c r="AE260" s="87"/>
      <c r="AF260" s="87"/>
      <c r="AG260" s="87"/>
      <c r="AH260" s="87"/>
      <c r="AI260" s="87"/>
      <c r="AJ260" s="87"/>
    </row>
    <row r="261" spans="20:36" x14ac:dyDescent="0.25">
      <c r="T261" s="87"/>
      <c r="U261" s="87"/>
      <c r="V261" s="87"/>
      <c r="W261" s="87"/>
      <c r="X261" s="87"/>
      <c r="Y261" s="87"/>
      <c r="Z261" s="87"/>
      <c r="AA261" s="87"/>
      <c r="AB261" s="87"/>
      <c r="AC261" s="87"/>
      <c r="AD261" s="87"/>
      <c r="AE261" s="87"/>
      <c r="AF261" s="87"/>
      <c r="AG261" s="87"/>
      <c r="AH261" s="87"/>
      <c r="AI261" s="87"/>
      <c r="AJ261" s="87"/>
    </row>
    <row r="262" spans="20:36" x14ac:dyDescent="0.25">
      <c r="T262" s="87"/>
      <c r="U262" s="87"/>
      <c r="V262" s="87"/>
      <c r="W262" s="87"/>
      <c r="X262" s="87"/>
      <c r="Y262" s="87"/>
      <c r="Z262" s="87"/>
      <c r="AA262" s="87"/>
      <c r="AB262" s="87"/>
      <c r="AC262" s="87"/>
      <c r="AD262" s="87"/>
      <c r="AE262" s="87"/>
      <c r="AF262" s="87"/>
      <c r="AG262" s="87"/>
      <c r="AH262" s="87"/>
      <c r="AI262" s="87"/>
      <c r="AJ262" s="87"/>
    </row>
    <row r="263" spans="20:36" x14ac:dyDescent="0.25">
      <c r="T263" s="87"/>
      <c r="U263" s="87"/>
      <c r="V263" s="87"/>
      <c r="W263" s="87"/>
      <c r="X263" s="87"/>
      <c r="Y263" s="87"/>
      <c r="Z263" s="87"/>
      <c r="AA263" s="87"/>
      <c r="AB263" s="87"/>
      <c r="AC263" s="87"/>
      <c r="AD263" s="87"/>
      <c r="AE263" s="87"/>
      <c r="AF263" s="87"/>
      <c r="AG263" s="87"/>
      <c r="AH263" s="87"/>
      <c r="AI263" s="87"/>
      <c r="AJ263" s="87"/>
    </row>
    <row r="264" spans="20:36" x14ac:dyDescent="0.25">
      <c r="T264" s="87"/>
      <c r="U264" s="87"/>
      <c r="V264" s="87"/>
      <c r="W264" s="87"/>
      <c r="X264" s="87"/>
      <c r="Y264" s="87"/>
      <c r="Z264" s="87"/>
      <c r="AA264" s="87"/>
      <c r="AB264" s="87"/>
      <c r="AC264" s="87"/>
      <c r="AD264" s="87"/>
      <c r="AE264" s="87"/>
      <c r="AF264" s="87"/>
      <c r="AG264" s="87"/>
      <c r="AH264" s="87"/>
      <c r="AI264" s="87"/>
      <c r="AJ264" s="87"/>
    </row>
    <row r="265" spans="20:36" x14ac:dyDescent="0.25">
      <c r="T265" s="87"/>
      <c r="U265" s="87"/>
      <c r="V265" s="87"/>
      <c r="W265" s="87"/>
      <c r="X265" s="87"/>
      <c r="Y265" s="87"/>
      <c r="Z265" s="87"/>
      <c r="AA265" s="87"/>
      <c r="AB265" s="87"/>
      <c r="AC265" s="87"/>
      <c r="AD265" s="87"/>
      <c r="AE265" s="87"/>
      <c r="AF265" s="87"/>
      <c r="AG265" s="87"/>
      <c r="AH265" s="87"/>
      <c r="AI265" s="87"/>
      <c r="AJ265" s="87"/>
    </row>
    <row r="266" spans="20:36" x14ac:dyDescent="0.25">
      <c r="T266" s="87"/>
      <c r="U266" s="87"/>
      <c r="V266" s="87"/>
      <c r="W266" s="87"/>
      <c r="X266" s="87"/>
      <c r="Y266" s="87"/>
      <c r="Z266" s="87"/>
      <c r="AA266" s="87"/>
      <c r="AB266" s="87"/>
      <c r="AC266" s="87"/>
      <c r="AD266" s="87"/>
      <c r="AE266" s="87"/>
      <c r="AF266" s="87"/>
      <c r="AG266" s="87"/>
      <c r="AH266" s="87"/>
      <c r="AI266" s="87"/>
      <c r="AJ266" s="87"/>
    </row>
    <row r="267" spans="20:36" x14ac:dyDescent="0.25">
      <c r="T267" s="87"/>
      <c r="U267" s="87"/>
      <c r="V267" s="87"/>
      <c r="W267" s="87"/>
      <c r="X267" s="87"/>
      <c r="Y267" s="87"/>
      <c r="Z267" s="87"/>
      <c r="AA267" s="87"/>
      <c r="AB267" s="87"/>
      <c r="AC267" s="87"/>
      <c r="AD267" s="87"/>
      <c r="AE267" s="87"/>
      <c r="AF267" s="87"/>
      <c r="AG267" s="87"/>
      <c r="AH267" s="87"/>
      <c r="AI267" s="87"/>
      <c r="AJ267" s="87"/>
    </row>
    <row r="268" spans="20:36" x14ac:dyDescent="0.25">
      <c r="T268" s="87"/>
      <c r="U268" s="87"/>
      <c r="V268" s="87"/>
      <c r="W268" s="87"/>
      <c r="X268" s="87"/>
      <c r="Y268" s="87"/>
      <c r="Z268" s="87"/>
      <c r="AA268" s="87"/>
      <c r="AB268" s="87"/>
      <c r="AC268" s="87"/>
      <c r="AD268" s="87"/>
      <c r="AE268" s="87"/>
      <c r="AF268" s="87"/>
      <c r="AG268" s="87"/>
      <c r="AH268" s="87"/>
      <c r="AI268" s="87"/>
      <c r="AJ268" s="87"/>
    </row>
    <row r="269" spans="20:36" x14ac:dyDescent="0.25">
      <c r="T269" s="87"/>
      <c r="U269" s="87"/>
      <c r="V269" s="87"/>
      <c r="W269" s="87"/>
      <c r="X269" s="87"/>
      <c r="Y269" s="87"/>
      <c r="Z269" s="87"/>
      <c r="AA269" s="87"/>
      <c r="AB269" s="87"/>
      <c r="AC269" s="87"/>
      <c r="AD269" s="87"/>
      <c r="AE269" s="87"/>
      <c r="AF269" s="87"/>
      <c r="AG269" s="87"/>
      <c r="AH269" s="87"/>
      <c r="AI269" s="87"/>
      <c r="AJ269" s="87"/>
    </row>
    <row r="270" spans="20:36" x14ac:dyDescent="0.25">
      <c r="T270" s="87"/>
      <c r="U270" s="87"/>
      <c r="V270" s="87"/>
      <c r="W270" s="87"/>
      <c r="X270" s="87"/>
      <c r="Y270" s="87"/>
      <c r="Z270" s="87"/>
      <c r="AA270" s="87"/>
      <c r="AB270" s="87"/>
      <c r="AC270" s="87"/>
      <c r="AD270" s="87"/>
      <c r="AE270" s="87"/>
      <c r="AF270" s="87"/>
      <c r="AG270" s="87"/>
      <c r="AH270" s="87"/>
      <c r="AI270" s="87"/>
      <c r="AJ270" s="87"/>
    </row>
    <row r="271" spans="20:36" x14ac:dyDescent="0.25">
      <c r="T271" s="87"/>
      <c r="U271" s="87"/>
      <c r="V271" s="87"/>
      <c r="W271" s="87"/>
      <c r="X271" s="87"/>
      <c r="Y271" s="87"/>
      <c r="Z271" s="87"/>
      <c r="AA271" s="87"/>
      <c r="AB271" s="87"/>
      <c r="AC271" s="87"/>
      <c r="AD271" s="87"/>
      <c r="AE271" s="87"/>
      <c r="AF271" s="87"/>
      <c r="AG271" s="87"/>
      <c r="AH271" s="87"/>
      <c r="AI271" s="87"/>
      <c r="AJ271" s="87"/>
    </row>
    <row r="272" spans="20:36" x14ac:dyDescent="0.25">
      <c r="T272" s="87"/>
      <c r="U272" s="87"/>
      <c r="V272" s="87"/>
      <c r="W272" s="87"/>
      <c r="X272" s="87"/>
      <c r="Y272" s="87"/>
      <c r="Z272" s="87"/>
      <c r="AA272" s="87"/>
      <c r="AB272" s="87"/>
      <c r="AC272" s="87"/>
      <c r="AD272" s="87"/>
      <c r="AE272" s="87"/>
      <c r="AF272" s="87"/>
      <c r="AG272" s="87"/>
      <c r="AH272" s="87"/>
      <c r="AI272" s="87"/>
      <c r="AJ272" s="87"/>
    </row>
    <row r="273" spans="20:36" x14ac:dyDescent="0.25">
      <c r="T273" s="87"/>
      <c r="U273" s="87"/>
      <c r="V273" s="87"/>
      <c r="W273" s="87"/>
      <c r="X273" s="87"/>
      <c r="Y273" s="87"/>
      <c r="Z273" s="87"/>
      <c r="AA273" s="87"/>
      <c r="AB273" s="87"/>
      <c r="AC273" s="87"/>
      <c r="AD273" s="87"/>
      <c r="AE273" s="87"/>
      <c r="AF273" s="87"/>
      <c r="AG273" s="87"/>
      <c r="AH273" s="87"/>
      <c r="AI273" s="87"/>
      <c r="AJ273" s="87"/>
    </row>
    <row r="274" spans="20:36" x14ac:dyDescent="0.25">
      <c r="T274" s="87"/>
      <c r="U274" s="87"/>
      <c r="V274" s="87"/>
      <c r="W274" s="87"/>
      <c r="X274" s="87"/>
      <c r="Y274" s="87"/>
      <c r="Z274" s="87"/>
      <c r="AA274" s="87"/>
      <c r="AB274" s="87"/>
      <c r="AC274" s="87"/>
      <c r="AD274" s="87"/>
      <c r="AE274" s="87"/>
      <c r="AF274" s="87"/>
      <c r="AG274" s="87"/>
      <c r="AH274" s="87"/>
      <c r="AI274" s="87"/>
      <c r="AJ274" s="87"/>
    </row>
    <row r="275" spans="20:36" x14ac:dyDescent="0.25">
      <c r="T275" s="87"/>
      <c r="U275" s="87"/>
      <c r="V275" s="87"/>
      <c r="W275" s="87"/>
      <c r="X275" s="87"/>
      <c r="Y275" s="87"/>
      <c r="Z275" s="87"/>
      <c r="AA275" s="87"/>
      <c r="AB275" s="87"/>
      <c r="AC275" s="87"/>
      <c r="AD275" s="87"/>
      <c r="AE275" s="87"/>
      <c r="AF275" s="87"/>
      <c r="AG275" s="87"/>
      <c r="AH275" s="87"/>
      <c r="AI275" s="87"/>
      <c r="AJ275" s="87"/>
    </row>
    <row r="276" spans="20:36" x14ac:dyDescent="0.25">
      <c r="T276" s="87"/>
      <c r="U276" s="87"/>
      <c r="V276" s="87"/>
      <c r="W276" s="87"/>
      <c r="X276" s="87"/>
      <c r="Y276" s="87"/>
      <c r="Z276" s="87"/>
      <c r="AA276" s="87"/>
      <c r="AB276" s="87"/>
      <c r="AC276" s="87"/>
      <c r="AD276" s="87"/>
      <c r="AE276" s="87"/>
      <c r="AF276" s="87"/>
      <c r="AG276" s="87"/>
      <c r="AH276" s="87"/>
      <c r="AI276" s="87"/>
      <c r="AJ276" s="87"/>
    </row>
    <row r="277" spans="20:36" x14ac:dyDescent="0.25">
      <c r="T277" s="87"/>
      <c r="U277" s="87"/>
      <c r="V277" s="87"/>
      <c r="W277" s="87"/>
      <c r="X277" s="87"/>
      <c r="Y277" s="87"/>
      <c r="Z277" s="87"/>
      <c r="AA277" s="87"/>
      <c r="AB277" s="87"/>
      <c r="AC277" s="87"/>
      <c r="AD277" s="87"/>
      <c r="AE277" s="87"/>
      <c r="AF277" s="87"/>
      <c r="AG277" s="87"/>
      <c r="AH277" s="87"/>
      <c r="AI277" s="87"/>
      <c r="AJ277" s="87"/>
    </row>
    <row r="278" spans="20:36" x14ac:dyDescent="0.25">
      <c r="T278" s="87"/>
      <c r="U278" s="87"/>
      <c r="V278" s="87"/>
      <c r="W278" s="87"/>
      <c r="X278" s="87"/>
      <c r="Y278" s="87"/>
      <c r="Z278" s="87"/>
      <c r="AA278" s="87"/>
      <c r="AB278" s="87"/>
      <c r="AC278" s="87"/>
      <c r="AD278" s="87"/>
      <c r="AE278" s="87"/>
      <c r="AF278" s="87"/>
      <c r="AG278" s="87"/>
      <c r="AH278" s="87"/>
      <c r="AI278" s="87"/>
      <c r="AJ278" s="87"/>
    </row>
    <row r="279" spans="20:36" x14ac:dyDescent="0.25">
      <c r="T279" s="87"/>
      <c r="U279" s="87"/>
      <c r="V279" s="87"/>
      <c r="W279" s="87"/>
      <c r="X279" s="87"/>
      <c r="Y279" s="87"/>
      <c r="Z279" s="87"/>
      <c r="AA279" s="87"/>
      <c r="AB279" s="87"/>
      <c r="AC279" s="87"/>
      <c r="AD279" s="87"/>
      <c r="AE279" s="87"/>
      <c r="AF279" s="87"/>
      <c r="AG279" s="87"/>
      <c r="AH279" s="87"/>
      <c r="AI279" s="87"/>
      <c r="AJ279" s="87"/>
    </row>
    <row r="280" spans="20:36" x14ac:dyDescent="0.25">
      <c r="T280" s="87"/>
      <c r="U280" s="87"/>
      <c r="V280" s="87"/>
      <c r="W280" s="87"/>
      <c r="X280" s="87"/>
      <c r="Y280" s="87"/>
      <c r="Z280" s="87"/>
      <c r="AA280" s="87"/>
      <c r="AB280" s="87"/>
      <c r="AC280" s="87"/>
      <c r="AD280" s="87"/>
      <c r="AE280" s="87"/>
      <c r="AF280" s="87"/>
      <c r="AG280" s="87"/>
      <c r="AH280" s="87"/>
      <c r="AI280" s="87"/>
      <c r="AJ280" s="87"/>
    </row>
    <row r="281" spans="20:36" x14ac:dyDescent="0.25">
      <c r="T281" s="87"/>
      <c r="U281" s="87"/>
      <c r="V281" s="87"/>
      <c r="W281" s="87"/>
      <c r="X281" s="87"/>
      <c r="Y281" s="87"/>
      <c r="Z281" s="87"/>
      <c r="AA281" s="87"/>
      <c r="AB281" s="87"/>
      <c r="AC281" s="87"/>
      <c r="AD281" s="87"/>
      <c r="AE281" s="87"/>
      <c r="AF281" s="87"/>
      <c r="AG281" s="87"/>
      <c r="AH281" s="87"/>
      <c r="AI281" s="87"/>
      <c r="AJ281" s="87"/>
    </row>
    <row r="282" spans="20:36" x14ac:dyDescent="0.25">
      <c r="T282" s="87"/>
      <c r="U282" s="87"/>
      <c r="V282" s="87"/>
      <c r="W282" s="87"/>
      <c r="X282" s="87"/>
      <c r="Y282" s="87"/>
      <c r="Z282" s="87"/>
      <c r="AA282" s="87"/>
      <c r="AB282" s="87"/>
      <c r="AC282" s="87"/>
      <c r="AD282" s="87"/>
      <c r="AE282" s="87"/>
      <c r="AF282" s="87"/>
      <c r="AG282" s="87"/>
      <c r="AH282" s="87"/>
      <c r="AI282" s="87"/>
      <c r="AJ282" s="87"/>
    </row>
    <row r="283" spans="20:36" x14ac:dyDescent="0.25">
      <c r="T283" s="87"/>
      <c r="U283" s="87"/>
      <c r="V283" s="87"/>
      <c r="W283" s="87"/>
      <c r="X283" s="87"/>
      <c r="Y283" s="87"/>
      <c r="Z283" s="87"/>
      <c r="AA283" s="87"/>
      <c r="AB283" s="87"/>
      <c r="AC283" s="87"/>
      <c r="AD283" s="87"/>
      <c r="AE283" s="87"/>
      <c r="AF283" s="87"/>
      <c r="AG283" s="87"/>
      <c r="AH283" s="87"/>
      <c r="AI283" s="87"/>
      <c r="AJ283" s="87"/>
    </row>
    <row r="284" spans="20:36" x14ac:dyDescent="0.25">
      <c r="T284" s="87"/>
      <c r="U284" s="87"/>
      <c r="V284" s="87"/>
      <c r="W284" s="87"/>
      <c r="X284" s="87"/>
      <c r="Y284" s="87"/>
      <c r="Z284" s="87"/>
      <c r="AA284" s="87"/>
      <c r="AB284" s="87"/>
      <c r="AC284" s="87"/>
      <c r="AD284" s="87"/>
      <c r="AE284" s="87"/>
      <c r="AF284" s="87"/>
      <c r="AG284" s="87"/>
      <c r="AH284" s="87"/>
      <c r="AI284" s="87"/>
      <c r="AJ284" s="87"/>
    </row>
    <row r="285" spans="20:36" x14ac:dyDescent="0.25">
      <c r="T285" s="87"/>
      <c r="U285" s="87"/>
      <c r="V285" s="87"/>
      <c r="W285" s="87"/>
      <c r="X285" s="87"/>
      <c r="Y285" s="87"/>
      <c r="Z285" s="87"/>
      <c r="AA285" s="87"/>
      <c r="AB285" s="87"/>
      <c r="AC285" s="87"/>
      <c r="AD285" s="87"/>
      <c r="AE285" s="87"/>
      <c r="AF285" s="87"/>
      <c r="AG285" s="87"/>
      <c r="AH285" s="87"/>
      <c r="AI285" s="87"/>
      <c r="AJ285" s="87"/>
    </row>
  </sheetData>
  <mergeCells count="50">
    <mergeCell ref="B1:F1"/>
    <mergeCell ref="B6:C6"/>
    <mergeCell ref="B19:F19"/>
    <mergeCell ref="B20:C20"/>
    <mergeCell ref="C22:F22"/>
    <mergeCell ref="B69:C69"/>
    <mergeCell ref="C71:F71"/>
    <mergeCell ref="B105:F105"/>
    <mergeCell ref="C23:F23"/>
    <mergeCell ref="C24:F24"/>
    <mergeCell ref="C25:F25"/>
    <mergeCell ref="C26:F26"/>
    <mergeCell ref="C27:F27"/>
    <mergeCell ref="C28:F28"/>
    <mergeCell ref="C29:F29"/>
    <mergeCell ref="B68:F68"/>
    <mergeCell ref="C30:F30"/>
    <mergeCell ref="C31:F31"/>
    <mergeCell ref="C32:F32"/>
    <mergeCell ref="C33:F33"/>
    <mergeCell ref="C52:F52"/>
    <mergeCell ref="C34:F34"/>
    <mergeCell ref="C35:F35"/>
    <mergeCell ref="C36:F36"/>
    <mergeCell ref="C37:F37"/>
    <mergeCell ref="C38:F38"/>
    <mergeCell ref="C40:F40"/>
    <mergeCell ref="C63:F63"/>
    <mergeCell ref="C54:F54"/>
    <mergeCell ref="C55:F55"/>
    <mergeCell ref="C56:F56"/>
    <mergeCell ref="C57:F57"/>
    <mergeCell ref="C58:F58"/>
    <mergeCell ref="C59:F59"/>
    <mergeCell ref="C39:F39"/>
    <mergeCell ref="C46:F46"/>
    <mergeCell ref="C62:F62"/>
    <mergeCell ref="C60:F60"/>
    <mergeCell ref="C61:F61"/>
    <mergeCell ref="C53:F53"/>
    <mergeCell ref="C41:F41"/>
    <mergeCell ref="C42:F42"/>
    <mergeCell ref="C43:F43"/>
    <mergeCell ref="C44:F44"/>
    <mergeCell ref="C45:F45"/>
    <mergeCell ref="C47:F47"/>
    <mergeCell ref="C48:F48"/>
    <mergeCell ref="C49:F49"/>
    <mergeCell ref="C50:F50"/>
    <mergeCell ref="C51:F51"/>
  </mergeCells>
  <conditionalFormatting sqref="D6">
    <cfRule type="cellIs" dxfId="41" priority="26" stopIfTrue="1" operator="between">
      <formula>0</formula>
      <formula>G6 * 0.7</formula>
    </cfRule>
    <cfRule type="cellIs" dxfId="40" priority="27" stopIfTrue="1" operator="between">
      <formula>G6 * 0.7</formula>
      <formula>G6 * 0.9</formula>
    </cfRule>
    <cfRule type="cellIs" dxfId="39" priority="28" stopIfTrue="1" operator="between">
      <formula>G6 * 0.9</formula>
      <formula>G6</formula>
    </cfRule>
  </conditionalFormatting>
  <conditionalFormatting sqref="D69">
    <cfRule type="cellIs" dxfId="38" priority="23" stopIfTrue="1" operator="between">
      <formula>0</formula>
      <formula>G69 * 0.7</formula>
    </cfRule>
    <cfRule type="cellIs" dxfId="37" priority="24" stopIfTrue="1" operator="between">
      <formula>G69 * 0.7</formula>
      <formula>G69 * 0.9</formula>
    </cfRule>
    <cfRule type="cellIs" dxfId="36" priority="25" stopIfTrue="1" operator="between">
      <formula>G69 * 0.9</formula>
      <formula>G69</formula>
    </cfRule>
  </conditionalFormatting>
  <conditionalFormatting sqref="D20">
    <cfRule type="cellIs" dxfId="35" priority="20" stopIfTrue="1" operator="between">
      <formula>0</formula>
      <formula>G20 * 0.7</formula>
    </cfRule>
    <cfRule type="cellIs" dxfId="34" priority="21" stopIfTrue="1" operator="between">
      <formula>G20 * 0.7</formula>
      <formula>G20 * 0.9</formula>
    </cfRule>
    <cfRule type="cellIs" dxfId="33" priority="22" stopIfTrue="1" operator="between">
      <formula>G20 * 0.9</formula>
      <formula>G20</formula>
    </cfRule>
  </conditionalFormatting>
  <conditionalFormatting sqref="H23:H63">
    <cfRule type="cellIs" dxfId="32" priority="16" stopIfTrue="1" operator="equal">
      <formula>"na"</formula>
    </cfRule>
    <cfRule type="cellIs" dxfId="31" priority="17" stopIfTrue="1" operator="lessThanOrEqual">
      <formula>G23-2</formula>
    </cfRule>
    <cfRule type="cellIs" dxfId="30" priority="18" stopIfTrue="1" operator="equal">
      <formula>G23-1</formula>
    </cfRule>
    <cfRule type="cellIs" dxfId="29" priority="19" stopIfTrue="1" operator="greaterThanOrEqual">
      <formula>G23</formula>
    </cfRule>
  </conditionalFormatting>
  <conditionalFormatting sqref="H73:H98">
    <cfRule type="cellIs" dxfId="28" priority="13" stopIfTrue="1" operator="lessThanOrEqual">
      <formula>G73-2</formula>
    </cfRule>
    <cfRule type="cellIs" dxfId="27" priority="14" stopIfTrue="1" operator="equal">
      <formula>G73-1</formula>
    </cfRule>
    <cfRule type="cellIs" dxfId="26" priority="15" stopIfTrue="1" operator="greaterThanOrEqual">
      <formula>G73</formula>
    </cfRule>
  </conditionalFormatting>
  <conditionalFormatting sqref="H73:J98">
    <cfRule type="uniqueValues" dxfId="25" priority="29"/>
  </conditionalFormatting>
  <conditionalFormatting sqref="H73:H98">
    <cfRule type="cellIs" dxfId="24" priority="5" stopIfTrue="1" operator="equal">
      <formula>"na"</formula>
    </cfRule>
    <cfRule type="cellIs" dxfId="23" priority="6" stopIfTrue="1" operator="lessThanOrEqual">
      <formula>G73-2</formula>
    </cfRule>
    <cfRule type="cellIs" dxfId="22" priority="7" stopIfTrue="1" operator="equal">
      <formula>G73-1</formula>
    </cfRule>
    <cfRule type="cellIs" dxfId="21" priority="8" stopIfTrue="1" operator="greaterThanOrEqual">
      <formula>G73</formula>
    </cfRule>
  </conditionalFormatting>
  <pageMargins left="0.25" right="0.25" top="0.75" bottom="0.75" header="0.3" footer="0.3"/>
  <pageSetup paperSize="9" scale="75" orientation="portrait" r:id="rId1"/>
  <headerFooter>
    <oddHeader>&amp;L&amp;"Arial"&amp;8&amp;K000000INTERNAL&amp;1#</oddHeader>
  </headerFooter>
  <rowBreaks count="2" manualBreakCount="2">
    <brk id="18" max="16383" man="1"/>
    <brk id="67" max="16383" man="1"/>
  </rowBreaks>
  <ignoredErrors>
    <ignoredError sqref="B23:B26" twoDigitTextYea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N293"/>
  <sheetViews>
    <sheetView zoomScaleNormal="100" workbookViewId="0"/>
  </sheetViews>
  <sheetFormatPr baseColWidth="10" defaultColWidth="11.33203125" defaultRowHeight="13.2" x14ac:dyDescent="0.25"/>
  <cols>
    <col min="1" max="1" width="1.6640625" style="52" customWidth="1"/>
    <col min="2" max="2" width="10.88671875" style="85" customWidth="1"/>
    <col min="3" max="3" width="17.109375" style="85" customWidth="1"/>
    <col min="4" max="5" width="9" style="85" customWidth="1"/>
    <col min="6" max="6" width="40.6640625" style="85" customWidth="1"/>
    <col min="7" max="8" width="10.88671875" style="85" customWidth="1"/>
    <col min="9" max="9" width="1.6640625" style="81" customWidth="1"/>
    <col min="10" max="11" width="8.33203125" style="6" customWidth="1"/>
    <col min="12" max="12" width="9.5546875" style="6" customWidth="1"/>
    <col min="13" max="13" width="14.5546875" style="87" customWidth="1"/>
    <col min="14" max="14" width="11.33203125" style="6"/>
    <col min="15" max="18" width="11.33203125" style="87"/>
    <col min="19" max="22" width="11.33203125" style="105"/>
    <col min="23" max="16384" width="11.33203125" style="85"/>
  </cols>
  <sheetData>
    <row r="1" spans="1:40" s="75" customFormat="1" ht="60" customHeight="1" x14ac:dyDescent="0.25">
      <c r="A1" s="58"/>
      <c r="B1" s="472" t="s">
        <v>1149</v>
      </c>
      <c r="C1" s="473"/>
      <c r="D1" s="473"/>
      <c r="E1" s="473"/>
      <c r="F1" s="473"/>
      <c r="I1" s="76"/>
      <c r="J1" s="77"/>
      <c r="K1" s="77"/>
      <c r="L1" s="77"/>
      <c r="M1" s="77"/>
      <c r="N1" s="77"/>
      <c r="O1" s="77"/>
      <c r="P1" s="77"/>
      <c r="Q1" s="77"/>
      <c r="R1" s="77"/>
      <c r="S1" s="90"/>
      <c r="T1" s="90"/>
      <c r="U1" s="90"/>
      <c r="V1" s="90"/>
    </row>
    <row r="2" spans="1:40" s="62" customFormat="1" ht="20.100000000000001" customHeight="1" x14ac:dyDescent="0.25">
      <c r="B2" s="78"/>
      <c r="C2" s="79"/>
      <c r="I2" s="80"/>
      <c r="J2" s="80"/>
      <c r="K2" s="80"/>
      <c r="L2" s="80"/>
      <c r="M2" s="80" t="s">
        <v>955</v>
      </c>
      <c r="N2" s="80"/>
      <c r="O2" s="80"/>
      <c r="P2" s="80"/>
      <c r="Q2" s="80"/>
      <c r="R2" s="80"/>
      <c r="S2" s="207"/>
      <c r="T2" s="207"/>
      <c r="U2" s="207"/>
      <c r="V2" s="207"/>
    </row>
    <row r="3" spans="1:40" s="62" customFormat="1" ht="18" customHeight="1" x14ac:dyDescent="0.25">
      <c r="B3" s="215" t="s">
        <v>1</v>
      </c>
      <c r="C3" s="216">
        <f>Deckblatt!C3</f>
        <v>0</v>
      </c>
      <c r="D3" s="217"/>
      <c r="E3" s="217"/>
      <c r="F3" s="217"/>
      <c r="G3" s="217"/>
      <c r="H3" s="218"/>
      <c r="I3" s="80"/>
      <c r="J3" s="80"/>
      <c r="K3" s="80"/>
      <c r="L3" s="80"/>
      <c r="M3" s="80"/>
      <c r="N3" s="80"/>
      <c r="O3" s="80"/>
      <c r="P3" s="80"/>
      <c r="Q3" s="80"/>
      <c r="R3" s="80"/>
      <c r="S3" s="207"/>
      <c r="T3" s="207"/>
      <c r="U3" s="207"/>
      <c r="V3" s="207"/>
    </row>
    <row r="4" spans="1:40" s="62" customFormat="1" ht="18" customHeight="1" x14ac:dyDescent="0.25">
      <c r="B4" s="215" t="s">
        <v>1289</v>
      </c>
      <c r="C4" s="216">
        <f>Deckblatt!C7</f>
        <v>0</v>
      </c>
      <c r="D4" s="217"/>
      <c r="E4" s="217"/>
      <c r="F4" s="217"/>
      <c r="G4" s="217"/>
      <c r="H4" s="218"/>
      <c r="I4" s="80"/>
      <c r="J4" s="80"/>
      <c r="K4" s="80"/>
      <c r="L4" s="80"/>
      <c r="M4" s="80"/>
      <c r="N4" s="80"/>
      <c r="O4" s="80"/>
      <c r="P4" s="80"/>
      <c r="Q4" s="80"/>
      <c r="R4" s="80"/>
      <c r="S4" s="207"/>
      <c r="T4" s="207"/>
      <c r="U4" s="207"/>
      <c r="V4" s="207"/>
    </row>
    <row r="5" spans="1:40" s="83" customFormat="1" ht="18" customHeight="1" x14ac:dyDescent="0.3">
      <c r="A5" s="52"/>
      <c r="B5" s="216" t="s">
        <v>5</v>
      </c>
      <c r="C5" s="219">
        <f>Deckblatt!C11</f>
        <v>0</v>
      </c>
      <c r="D5" s="220"/>
      <c r="E5" s="220"/>
      <c r="F5" s="220"/>
      <c r="G5" s="114"/>
      <c r="H5" s="221"/>
      <c r="I5" s="81"/>
      <c r="J5" s="333"/>
      <c r="K5" s="333"/>
      <c r="L5" s="333"/>
      <c r="M5" s="82"/>
      <c r="N5" s="333"/>
      <c r="O5" s="82"/>
      <c r="P5" s="82"/>
      <c r="Q5" s="82"/>
      <c r="R5" s="82"/>
      <c r="S5" s="322"/>
      <c r="T5" s="322"/>
      <c r="U5" s="322"/>
      <c r="V5" s="322"/>
    </row>
    <row r="6" spans="1:40" s="83" customFormat="1" ht="30.75" customHeight="1" x14ac:dyDescent="0.3">
      <c r="A6" s="52"/>
      <c r="B6" s="467" t="s">
        <v>6</v>
      </c>
      <c r="C6" s="468"/>
      <c r="D6" s="222" t="str">
        <f>J109</f>
        <v/>
      </c>
      <c r="E6" s="223"/>
      <c r="F6" s="224" t="s">
        <v>7</v>
      </c>
      <c r="G6" s="222">
        <f>G109</f>
        <v>3</v>
      </c>
      <c r="H6" s="225"/>
      <c r="I6" s="81"/>
      <c r="J6" s="333"/>
      <c r="K6" s="333"/>
      <c r="L6" s="333"/>
      <c r="M6" s="82"/>
      <c r="N6" s="333"/>
      <c r="O6" s="82"/>
      <c r="P6" s="82"/>
      <c r="Q6" s="82"/>
      <c r="R6" s="82"/>
      <c r="S6" s="322"/>
      <c r="T6" s="322"/>
      <c r="U6" s="322"/>
      <c r="V6" s="322"/>
    </row>
    <row r="7" spans="1:40" ht="30.75" customHeight="1" x14ac:dyDescent="0.25">
      <c r="B7" s="84" t="s">
        <v>8</v>
      </c>
      <c r="H7" s="86"/>
    </row>
    <row r="8" spans="1:40" ht="155.25" customHeight="1" x14ac:dyDescent="0.25">
      <c r="B8" s="84"/>
      <c r="H8" s="86"/>
    </row>
    <row r="9" spans="1:40" ht="126.75" customHeight="1" x14ac:dyDescent="0.25">
      <c r="B9" s="84"/>
      <c r="H9" s="86"/>
    </row>
    <row r="10" spans="1:40" ht="28.5" customHeight="1" x14ac:dyDescent="0.25">
      <c r="B10" s="226"/>
      <c r="C10" s="227"/>
      <c r="D10" s="227"/>
      <c r="E10" s="227"/>
      <c r="F10" s="227"/>
      <c r="G10" s="227"/>
      <c r="H10" s="228"/>
    </row>
    <row r="11" spans="1:40" ht="20.100000000000001" customHeight="1" x14ac:dyDescent="0.25">
      <c r="B11" s="88"/>
    </row>
    <row r="12" spans="1:40" ht="20.100000000000001" customHeight="1" x14ac:dyDescent="0.25">
      <c r="B12" s="89"/>
    </row>
    <row r="13" spans="1:40" s="75" customFormat="1" ht="60" customHeight="1" x14ac:dyDescent="0.25">
      <c r="A13" s="58"/>
      <c r="B13" s="472" t="s">
        <v>9</v>
      </c>
      <c r="C13" s="473"/>
      <c r="D13" s="473"/>
      <c r="E13" s="473"/>
      <c r="F13" s="473"/>
      <c r="I13" s="76"/>
      <c r="J13" s="77"/>
      <c r="K13" s="77"/>
      <c r="L13" s="77"/>
      <c r="M13" s="77"/>
      <c r="N13" s="77"/>
      <c r="O13" s="77"/>
      <c r="P13" s="77"/>
      <c r="Q13" s="77"/>
      <c r="R13" s="77"/>
      <c r="S13" s="90"/>
      <c r="T13" s="90"/>
      <c r="U13" s="90"/>
      <c r="V13" s="90"/>
      <c r="W13" s="77"/>
      <c r="X13" s="77"/>
      <c r="Y13" s="77"/>
      <c r="Z13" s="77"/>
      <c r="AA13" s="77"/>
      <c r="AB13" s="77"/>
      <c r="AC13" s="77"/>
      <c r="AD13" s="77"/>
      <c r="AE13" s="77"/>
      <c r="AF13" s="77"/>
      <c r="AG13" s="77"/>
      <c r="AH13" s="77"/>
      <c r="AI13" s="77"/>
      <c r="AJ13" s="77"/>
      <c r="AK13" s="77"/>
      <c r="AL13" s="77"/>
      <c r="AM13" s="77"/>
      <c r="AN13" s="77"/>
    </row>
    <row r="14" spans="1:40" ht="33" customHeight="1" x14ac:dyDescent="0.25">
      <c r="B14" s="467" t="s">
        <v>6</v>
      </c>
      <c r="C14" s="468"/>
      <c r="D14" s="229" t="str">
        <f>J72</f>
        <v/>
      </c>
      <c r="E14" s="223"/>
      <c r="F14" s="224" t="s">
        <v>7</v>
      </c>
      <c r="G14" s="222">
        <f>G72</f>
        <v>3</v>
      </c>
      <c r="H14" s="225"/>
      <c r="J14" s="91"/>
      <c r="K14" s="91"/>
      <c r="L14" s="91"/>
      <c r="M14" s="92"/>
      <c r="N14" s="91"/>
      <c r="O14" s="92"/>
      <c r="P14" s="92"/>
      <c r="Q14" s="92"/>
      <c r="R14" s="92"/>
      <c r="S14" s="93"/>
      <c r="T14" s="93"/>
      <c r="U14" s="93"/>
      <c r="V14" s="93"/>
      <c r="W14" s="92"/>
      <c r="X14" s="92"/>
      <c r="Y14" s="92"/>
      <c r="Z14" s="87"/>
      <c r="AA14" s="87"/>
      <c r="AB14" s="87"/>
      <c r="AC14" s="87"/>
      <c r="AD14" s="87"/>
      <c r="AE14" s="87"/>
      <c r="AF14" s="87"/>
      <c r="AG14" s="87"/>
      <c r="AH14" s="87"/>
      <c r="AI14" s="87"/>
      <c r="AJ14" s="87"/>
      <c r="AK14" s="87"/>
      <c r="AL14" s="87"/>
      <c r="AM14" s="87"/>
      <c r="AN14" s="87"/>
    </row>
    <row r="15" spans="1:40" ht="20.100000000000001" customHeight="1" x14ac:dyDescent="0.25">
      <c r="B15" s="88" t="s">
        <v>10</v>
      </c>
      <c r="J15" s="91"/>
      <c r="K15" s="91"/>
      <c r="L15" s="91"/>
      <c r="M15" s="92"/>
      <c r="N15" s="91"/>
      <c r="O15" s="92"/>
      <c r="P15" s="92"/>
      <c r="Q15" s="92"/>
      <c r="R15" s="92"/>
      <c r="S15" s="93"/>
      <c r="T15" s="93"/>
      <c r="U15" s="93"/>
      <c r="V15" s="93"/>
      <c r="W15" s="92"/>
      <c r="X15" s="92"/>
      <c r="Y15" s="92"/>
      <c r="Z15" s="87"/>
      <c r="AA15" s="87"/>
      <c r="AB15" s="87"/>
      <c r="AC15" s="87"/>
      <c r="AD15" s="87"/>
      <c r="AE15" s="87"/>
      <c r="AF15" s="87"/>
      <c r="AG15" s="87"/>
      <c r="AH15" s="87"/>
      <c r="AI15" s="87"/>
      <c r="AJ15" s="87"/>
      <c r="AK15" s="87"/>
      <c r="AL15" s="87"/>
      <c r="AM15" s="87"/>
      <c r="AN15" s="87"/>
    </row>
    <row r="16" spans="1:40" s="83" customFormat="1" ht="28.5" customHeight="1" x14ac:dyDescent="0.3">
      <c r="A16" s="57"/>
      <c r="B16" s="230" t="s">
        <v>11</v>
      </c>
      <c r="C16" s="469" t="s">
        <v>12</v>
      </c>
      <c r="D16" s="469"/>
      <c r="E16" s="469"/>
      <c r="F16" s="469"/>
      <c r="G16" s="231" t="s">
        <v>13</v>
      </c>
      <c r="H16" s="232" t="s">
        <v>14</v>
      </c>
      <c r="I16" s="94"/>
      <c r="J16" s="335" t="s">
        <v>15</v>
      </c>
      <c r="K16" s="335"/>
      <c r="L16" s="335"/>
      <c r="M16" s="336" t="s">
        <v>16</v>
      </c>
      <c r="N16" s="336" t="s">
        <v>17</v>
      </c>
      <c r="O16" s="95"/>
      <c r="P16" s="95"/>
      <c r="Q16" s="95"/>
      <c r="R16" s="95"/>
      <c r="S16" s="323"/>
      <c r="T16" s="323"/>
      <c r="U16" s="323"/>
      <c r="V16" s="323"/>
      <c r="W16" s="96"/>
      <c r="X16" s="96"/>
      <c r="Y16" s="96"/>
      <c r="Z16" s="82"/>
      <c r="AA16" s="82"/>
      <c r="AB16" s="82"/>
      <c r="AC16" s="82"/>
      <c r="AD16" s="82"/>
      <c r="AE16" s="82"/>
      <c r="AF16" s="82"/>
      <c r="AG16" s="82"/>
      <c r="AH16" s="82"/>
      <c r="AI16" s="82"/>
      <c r="AJ16" s="82"/>
      <c r="AK16" s="82"/>
      <c r="AL16" s="82"/>
      <c r="AM16" s="82"/>
      <c r="AN16" s="82"/>
    </row>
    <row r="17" spans="1:40" ht="14.4" x14ac:dyDescent="0.3">
      <c r="B17" s="177" t="s">
        <v>18</v>
      </c>
      <c r="C17" s="97" t="s">
        <v>19</v>
      </c>
      <c r="D17" s="98"/>
      <c r="E17" s="98"/>
      <c r="F17" s="98"/>
      <c r="G17" s="99">
        <f t="shared" ref="G17:G71" si="0">IF(H17="na","na",3)</f>
        <v>3</v>
      </c>
      <c r="H17" s="100" t="str">
        <f>IF(ISBLANK(VLOOKUP(B17,Informationssicherheit!$C$3:$E$241,3,FALSE)),"",VLOOKUP(B17,Informationssicherheit!$C$3:$E$241,3,FALSE))</f>
        <v/>
      </c>
      <c r="J17" s="91" t="str">
        <f>IF(H17="na","",IF(H17="","",IF((H17)&gt;G17,G17,(H17))))</f>
        <v/>
      </c>
      <c r="K17" s="337"/>
      <c r="L17" s="338"/>
      <c r="M17" s="339"/>
      <c r="N17" s="339"/>
      <c r="O17" s="101"/>
      <c r="P17" s="101"/>
      <c r="Q17" s="101"/>
      <c r="R17" s="101"/>
      <c r="S17" s="93"/>
      <c r="T17" s="93"/>
      <c r="U17" s="93"/>
      <c r="V17" s="93"/>
      <c r="W17" s="92"/>
      <c r="X17" s="92"/>
      <c r="Y17" s="92"/>
      <c r="Z17" s="87"/>
      <c r="AA17" s="87"/>
      <c r="AB17" s="87"/>
      <c r="AC17" s="87"/>
      <c r="AD17" s="87"/>
      <c r="AE17" s="87"/>
      <c r="AF17" s="87"/>
      <c r="AG17" s="87"/>
      <c r="AH17" s="87"/>
      <c r="AI17" s="87"/>
      <c r="AJ17" s="87"/>
      <c r="AK17" s="87"/>
      <c r="AL17" s="87"/>
      <c r="AM17" s="87"/>
      <c r="AN17" s="87"/>
    </row>
    <row r="18" spans="1:40" ht="14.4" x14ac:dyDescent="0.3">
      <c r="B18" s="177" t="s">
        <v>20</v>
      </c>
      <c r="C18" s="97" t="s">
        <v>21</v>
      </c>
      <c r="D18" s="102"/>
      <c r="E18" s="102"/>
      <c r="F18" s="102"/>
      <c r="G18" s="99">
        <f t="shared" si="0"/>
        <v>3</v>
      </c>
      <c r="H18" s="100" t="str">
        <f>IF(ISBLANK(VLOOKUP(B18,Informationssicherheit!$C$3:$E$241,3,FALSE)),"",VLOOKUP(B18,Informationssicherheit!$C$3:$E$241,3,FALSE))</f>
        <v/>
      </c>
      <c r="J18" s="91" t="str">
        <f t="shared" ref="J18:J71" si="1">IF(H18="na","",IF(H18="","",IF((H18)&gt;G18,G18,(H18))))</f>
        <v/>
      </c>
      <c r="K18" s="337"/>
      <c r="L18" s="338"/>
      <c r="M18" s="339"/>
      <c r="N18" s="339"/>
      <c r="O18" s="101"/>
      <c r="P18" s="101"/>
      <c r="Q18" s="101"/>
      <c r="R18" s="101"/>
      <c r="S18" s="93"/>
      <c r="T18" s="93"/>
      <c r="U18" s="93"/>
      <c r="V18" s="93"/>
      <c r="W18" s="92"/>
      <c r="X18" s="92"/>
      <c r="Y18" s="92"/>
      <c r="Z18" s="87"/>
      <c r="AA18" s="87"/>
      <c r="AB18" s="87"/>
      <c r="AC18" s="87"/>
      <c r="AD18" s="87"/>
      <c r="AE18" s="87"/>
      <c r="AF18" s="87"/>
      <c r="AG18" s="87"/>
      <c r="AH18" s="87"/>
      <c r="AI18" s="87"/>
      <c r="AJ18" s="87"/>
      <c r="AK18" s="87"/>
      <c r="AL18" s="87"/>
      <c r="AM18" s="87"/>
      <c r="AN18" s="87"/>
    </row>
    <row r="19" spans="1:40" ht="14.4" x14ac:dyDescent="0.3">
      <c r="B19" s="177" t="s">
        <v>22</v>
      </c>
      <c r="C19" s="97" t="s">
        <v>23</v>
      </c>
      <c r="D19" s="102"/>
      <c r="E19" s="102"/>
      <c r="F19" s="102"/>
      <c r="G19" s="99" t="str">
        <f t="shared" si="0"/>
        <v>na</v>
      </c>
      <c r="H19" s="100" t="str">
        <f>IF(ISBLANK(VLOOKUP(B19,Informationssicherheit!$C$3:$E$241,3,FALSE)),"",VLOOKUP(B19,Informationssicherheit!$C$3:$E$241,3,FALSE))</f>
        <v>na</v>
      </c>
      <c r="J19" s="91" t="str">
        <f t="shared" si="1"/>
        <v/>
      </c>
      <c r="K19" s="337"/>
      <c r="L19" s="338"/>
      <c r="M19" s="338">
        <f>SUM($G$17:$G$19)/COUNT($G$17:$G$19)</f>
        <v>3</v>
      </c>
      <c r="N19" s="338" t="str">
        <f>IF(COUNT($H$17:$H$19)=0,"na",SUM($H$17:$H$19)/COUNT($H$17:$H$19))</f>
        <v>na</v>
      </c>
      <c r="O19" s="101" t="s">
        <v>24</v>
      </c>
      <c r="P19" s="101"/>
      <c r="Q19" s="101"/>
      <c r="R19" s="101"/>
      <c r="S19" s="93"/>
      <c r="T19" s="93"/>
      <c r="U19" s="93"/>
      <c r="V19" s="93"/>
      <c r="W19" s="92"/>
      <c r="X19" s="92"/>
      <c r="Y19" s="92"/>
      <c r="Z19" s="87"/>
      <c r="AA19" s="87"/>
      <c r="AB19" s="87"/>
      <c r="AC19" s="87"/>
      <c r="AD19" s="87"/>
      <c r="AE19" s="87"/>
      <c r="AF19" s="87"/>
      <c r="AG19" s="87"/>
      <c r="AH19" s="87"/>
      <c r="AI19" s="87"/>
      <c r="AJ19" s="87"/>
      <c r="AK19" s="87"/>
      <c r="AL19" s="87"/>
      <c r="AM19" s="87"/>
      <c r="AN19" s="87"/>
    </row>
    <row r="20" spans="1:40" ht="14.4" x14ac:dyDescent="0.3">
      <c r="B20" s="177" t="s">
        <v>25</v>
      </c>
      <c r="C20" s="97" t="s">
        <v>26</v>
      </c>
      <c r="D20" s="103"/>
      <c r="E20" s="103"/>
      <c r="F20" s="103"/>
      <c r="G20" s="99">
        <f t="shared" si="0"/>
        <v>3</v>
      </c>
      <c r="H20" s="100" t="str">
        <f>IF(ISBLANK(VLOOKUP(B20,Informationssicherheit!$C$3:$E$241,3,FALSE)),"",VLOOKUP(B20,Informationssicherheit!$C$3:$E$241,3,FALSE))</f>
        <v/>
      </c>
      <c r="J20" s="91" t="str">
        <f t="shared" si="1"/>
        <v/>
      </c>
      <c r="K20" s="338"/>
      <c r="L20" s="338"/>
      <c r="M20" s="338">
        <f>G20</f>
        <v>3</v>
      </c>
      <c r="N20" s="345" t="str">
        <f>H20</f>
        <v/>
      </c>
      <c r="O20" s="340" t="s">
        <v>27</v>
      </c>
      <c r="P20" s="101"/>
      <c r="Q20" s="101"/>
      <c r="R20" s="101"/>
      <c r="S20" s="93"/>
      <c r="T20" s="93"/>
      <c r="U20" s="93"/>
      <c r="V20" s="93"/>
      <c r="W20" s="92"/>
      <c r="X20" s="92"/>
      <c r="Y20" s="92"/>
      <c r="Z20" s="87"/>
      <c r="AA20" s="87"/>
      <c r="AB20" s="87"/>
      <c r="AC20" s="87"/>
      <c r="AD20" s="87"/>
      <c r="AE20" s="87"/>
      <c r="AF20" s="87"/>
      <c r="AG20" s="87"/>
      <c r="AH20" s="87"/>
      <c r="AI20" s="87"/>
      <c r="AJ20" s="87"/>
      <c r="AK20" s="87"/>
      <c r="AL20" s="87"/>
      <c r="AM20" s="87"/>
      <c r="AN20" s="87"/>
    </row>
    <row r="21" spans="1:40" ht="14.4" x14ac:dyDescent="0.3">
      <c r="B21" s="177" t="s">
        <v>28</v>
      </c>
      <c r="C21" s="97" t="s">
        <v>29</v>
      </c>
      <c r="D21" s="103"/>
      <c r="E21" s="103"/>
      <c r="F21" s="103"/>
      <c r="G21" s="99">
        <f t="shared" si="0"/>
        <v>3</v>
      </c>
      <c r="H21" s="100" t="str">
        <f>IF(ISBLANK(VLOOKUP(B21,Informationssicherheit!$C$3:$E$241,3,FALSE)),"",VLOOKUP(B21,Informationssicherheit!$C$3:$E$241,3,FALSE))</f>
        <v/>
      </c>
      <c r="J21" s="91" t="str">
        <f t="shared" si="1"/>
        <v/>
      </c>
      <c r="K21" s="338"/>
      <c r="L21" s="338"/>
      <c r="M21" s="338">
        <f>SUM($G$21:$G$25)/COUNT($G$21:$G$25)</f>
        <v>3</v>
      </c>
      <c r="N21" s="338" t="str">
        <f>IF(COUNT($H$21:$H$25)=0,"na",SUM($H$21:$H$25)/COUNT($H$21:$H$25))</f>
        <v>na</v>
      </c>
      <c r="O21" s="340" t="s">
        <v>30</v>
      </c>
      <c r="P21" s="101"/>
      <c r="Q21" s="101"/>
      <c r="R21" s="101"/>
      <c r="S21" s="93"/>
      <c r="T21" s="93"/>
      <c r="U21" s="93"/>
      <c r="V21" s="93"/>
      <c r="W21" s="92"/>
      <c r="X21" s="92"/>
      <c r="Y21" s="92"/>
      <c r="Z21" s="87"/>
      <c r="AA21" s="87"/>
      <c r="AB21" s="87"/>
      <c r="AC21" s="87"/>
      <c r="AD21" s="87"/>
      <c r="AE21" s="87"/>
      <c r="AF21" s="87"/>
      <c r="AG21" s="87"/>
      <c r="AH21" s="87"/>
      <c r="AI21" s="87"/>
      <c r="AJ21" s="87"/>
      <c r="AK21" s="87"/>
      <c r="AL21" s="87"/>
      <c r="AM21" s="87"/>
      <c r="AN21" s="87"/>
    </row>
    <row r="22" spans="1:40" ht="14.4" x14ac:dyDescent="0.3">
      <c r="B22" s="177" t="s">
        <v>31</v>
      </c>
      <c r="C22" s="97" t="s">
        <v>32</v>
      </c>
      <c r="D22" s="103"/>
      <c r="E22" s="103"/>
      <c r="F22" s="103"/>
      <c r="G22" s="99">
        <f t="shared" si="0"/>
        <v>3</v>
      </c>
      <c r="H22" s="100" t="str">
        <f>IF(ISBLANK(VLOOKUP(B22,Informationssicherheit!$C$3:$E$241,3,FALSE)),"",VLOOKUP(B22,Informationssicherheit!$C$3:$E$241,3,FALSE))</f>
        <v/>
      </c>
      <c r="J22" s="91" t="str">
        <f t="shared" si="1"/>
        <v/>
      </c>
      <c r="K22" s="338"/>
      <c r="L22" s="338"/>
      <c r="M22" s="338">
        <f>SUM($G$26:$G$28)/COUNT($G$26:$G$28)</f>
        <v>3</v>
      </c>
      <c r="N22" s="338" t="str">
        <f>IF(COUNT($H$26:$H$28)=0,"na",SUM($H$26:$H$28)/COUNT($H$26:$H$28))</f>
        <v>na</v>
      </c>
      <c r="O22" s="340" t="s">
        <v>33</v>
      </c>
      <c r="P22" s="101"/>
      <c r="Q22" s="101"/>
      <c r="R22" s="101"/>
      <c r="S22" s="93"/>
      <c r="T22" s="93"/>
      <c r="U22" s="93"/>
      <c r="V22" s="93"/>
      <c r="W22" s="92"/>
      <c r="X22" s="92"/>
      <c r="Y22" s="92"/>
      <c r="Z22" s="87"/>
      <c r="AA22" s="87"/>
      <c r="AB22" s="87"/>
      <c r="AC22" s="87"/>
      <c r="AD22" s="87"/>
      <c r="AE22" s="87"/>
      <c r="AF22" s="87"/>
      <c r="AG22" s="87"/>
      <c r="AH22" s="87"/>
      <c r="AI22" s="87"/>
      <c r="AJ22" s="87"/>
      <c r="AK22" s="87"/>
      <c r="AL22" s="87"/>
      <c r="AM22" s="87"/>
      <c r="AN22" s="87"/>
    </row>
    <row r="23" spans="1:40" ht="14.4" x14ac:dyDescent="0.3">
      <c r="B23" s="177" t="s">
        <v>34</v>
      </c>
      <c r="C23" s="97" t="s">
        <v>35</v>
      </c>
      <c r="D23" s="103"/>
      <c r="E23" s="103"/>
      <c r="F23" s="103"/>
      <c r="G23" s="99">
        <f t="shared" si="0"/>
        <v>3</v>
      </c>
      <c r="H23" s="100" t="str">
        <f>IF(ISBLANK(VLOOKUP(B23,Informationssicherheit!$C$3:$E$241,3,FALSE)),"",VLOOKUP(B23,Informationssicherheit!$C$3:$E$241,3,FALSE))</f>
        <v/>
      </c>
      <c r="J23" s="91" t="str">
        <f t="shared" si="1"/>
        <v/>
      </c>
      <c r="K23" s="338"/>
      <c r="L23" s="338"/>
      <c r="M23" s="338">
        <f>SUM($G$29:$G$32)/COUNT($G$29:$G$32)</f>
        <v>3</v>
      </c>
      <c r="N23" s="338" t="str">
        <f>IF(COUNT($H$29:$H$32)=0,"na",SUM($H$29:$H$32)/COUNT($H$29:$H$32))</f>
        <v>na</v>
      </c>
      <c r="O23" s="340" t="s">
        <v>36</v>
      </c>
      <c r="P23" s="101"/>
      <c r="Q23" s="101"/>
      <c r="R23" s="101"/>
      <c r="S23" s="93"/>
      <c r="T23" s="93"/>
      <c r="U23" s="93"/>
      <c r="V23" s="93"/>
      <c r="W23" s="92"/>
      <c r="X23" s="92"/>
      <c r="Y23" s="92"/>
      <c r="Z23" s="87"/>
      <c r="AA23" s="87"/>
      <c r="AB23" s="87"/>
      <c r="AC23" s="87"/>
      <c r="AD23" s="87"/>
      <c r="AE23" s="87"/>
      <c r="AF23" s="87"/>
      <c r="AG23" s="87"/>
      <c r="AH23" s="87"/>
      <c r="AI23" s="87"/>
      <c r="AJ23" s="87"/>
      <c r="AK23" s="87"/>
      <c r="AL23" s="87"/>
      <c r="AM23" s="87"/>
      <c r="AN23" s="87"/>
    </row>
    <row r="24" spans="1:40" ht="14.4" x14ac:dyDescent="0.3">
      <c r="B24" s="177" t="s">
        <v>949</v>
      </c>
      <c r="C24" s="97" t="s">
        <v>925</v>
      </c>
      <c r="D24" s="103"/>
      <c r="E24" s="103"/>
      <c r="F24" s="103"/>
      <c r="G24" s="99">
        <f>IF(H24="na","na",3)</f>
        <v>3</v>
      </c>
      <c r="H24" s="100" t="str">
        <f>IF(ISBLANK(VLOOKUP(B24,Informationssicherheit!$C$3:$E$241,3,FALSE)),"",VLOOKUP(B24,Informationssicherheit!$C$3:$E$241,3,FALSE))</f>
        <v/>
      </c>
      <c r="J24" s="91" t="str">
        <f t="shared" si="1"/>
        <v/>
      </c>
      <c r="K24" s="338"/>
      <c r="L24" s="338"/>
      <c r="M24" s="338">
        <f>SUM($G$33:$G$39)/COUNT($G$33:$G$39)</f>
        <v>3</v>
      </c>
      <c r="N24" s="338" t="str">
        <f>IF(COUNT($H$33:$H$39)=0,"na",SUM($H$33:$H$39)/COUNT($H$33:$H$39))</f>
        <v>na</v>
      </c>
      <c r="O24" s="340" t="s">
        <v>39</v>
      </c>
      <c r="P24" s="101"/>
      <c r="Q24" s="101"/>
      <c r="R24" s="101"/>
      <c r="S24" s="93"/>
      <c r="T24" s="93"/>
      <c r="U24" s="93"/>
      <c r="V24" s="93"/>
      <c r="W24" s="92"/>
      <c r="X24" s="92"/>
      <c r="Y24" s="92"/>
      <c r="Z24" s="87"/>
      <c r="AA24" s="87"/>
      <c r="AB24" s="87"/>
      <c r="AC24" s="87"/>
      <c r="AD24" s="87"/>
      <c r="AE24" s="87"/>
      <c r="AF24" s="87"/>
      <c r="AG24" s="87"/>
      <c r="AH24" s="87"/>
      <c r="AI24" s="87"/>
      <c r="AJ24" s="87"/>
      <c r="AK24" s="87"/>
      <c r="AL24" s="87"/>
      <c r="AM24" s="87"/>
      <c r="AN24" s="87"/>
    </row>
    <row r="25" spans="1:40" ht="14.4" x14ac:dyDescent="0.3">
      <c r="B25" s="177" t="s">
        <v>37</v>
      </c>
      <c r="C25" s="97" t="s">
        <v>38</v>
      </c>
      <c r="D25" s="103"/>
      <c r="E25" s="103"/>
      <c r="F25" s="103"/>
      <c r="G25" s="99">
        <f t="shared" si="0"/>
        <v>3</v>
      </c>
      <c r="H25" s="100" t="str">
        <f>IF(ISBLANK(VLOOKUP(B25,Informationssicherheit!$C$3:$E$241,3,FALSE)),"",VLOOKUP(B25,Informationssicherheit!$C$3:$E$241,3,FALSE))</f>
        <v/>
      </c>
      <c r="J25" s="91" t="str">
        <f t="shared" si="1"/>
        <v/>
      </c>
      <c r="K25" s="338"/>
      <c r="L25" s="338"/>
      <c r="M25" s="338">
        <f>G40</f>
        <v>3</v>
      </c>
      <c r="N25" s="345" t="str">
        <f>H40</f>
        <v/>
      </c>
      <c r="O25" s="340" t="s">
        <v>42</v>
      </c>
      <c r="P25" s="101"/>
      <c r="Q25" s="101"/>
      <c r="R25" s="101"/>
      <c r="S25" s="93"/>
      <c r="T25" s="93"/>
      <c r="U25" s="93"/>
      <c r="V25" s="93"/>
      <c r="W25" s="92"/>
      <c r="X25" s="92"/>
      <c r="Y25" s="92"/>
      <c r="Z25" s="87"/>
      <c r="AA25" s="87"/>
      <c r="AB25" s="87"/>
      <c r="AC25" s="87"/>
      <c r="AD25" s="87"/>
      <c r="AE25" s="87"/>
      <c r="AF25" s="87"/>
      <c r="AG25" s="87"/>
      <c r="AH25" s="87"/>
      <c r="AI25" s="87"/>
      <c r="AJ25" s="87"/>
      <c r="AK25" s="87"/>
      <c r="AL25" s="87"/>
      <c r="AM25" s="87"/>
      <c r="AN25" s="87"/>
    </row>
    <row r="26" spans="1:40" ht="14.4" x14ac:dyDescent="0.3">
      <c r="B26" s="177" t="s">
        <v>40</v>
      </c>
      <c r="C26" s="97" t="s">
        <v>41</v>
      </c>
      <c r="D26" s="103"/>
      <c r="E26" s="103"/>
      <c r="F26" s="103"/>
      <c r="G26" s="99">
        <f t="shared" si="0"/>
        <v>3</v>
      </c>
      <c r="H26" s="100" t="str">
        <f>IF(ISBLANK(VLOOKUP(B26,Informationssicherheit!$C$3:$E$241,3,FALSE)),"",VLOOKUP(B26,Informationssicherheit!$C$3:$E$241,3,FALSE))</f>
        <v/>
      </c>
      <c r="J26" s="91" t="str">
        <f t="shared" si="1"/>
        <v/>
      </c>
      <c r="K26" s="338"/>
      <c r="L26" s="338"/>
      <c r="M26" s="338">
        <f>SUM($G$41:$G$44)/COUNT($G$41:$G$44)</f>
        <v>3</v>
      </c>
      <c r="N26" s="338" t="str">
        <f>IF(COUNT($H$41:$H$44)=0,"na",SUM($H$41:$H$44)/COUNT($H$41:$H$44))</f>
        <v>na</v>
      </c>
      <c r="O26" s="340" t="s">
        <v>45</v>
      </c>
      <c r="P26" s="101"/>
      <c r="Q26" s="101"/>
      <c r="R26" s="101"/>
      <c r="S26" s="93"/>
      <c r="T26" s="93"/>
      <c r="U26" s="93"/>
      <c r="V26" s="93"/>
      <c r="W26" s="92"/>
      <c r="X26" s="92"/>
      <c r="Y26" s="92"/>
      <c r="Z26" s="87"/>
      <c r="AA26" s="87"/>
      <c r="AB26" s="87"/>
      <c r="AC26" s="87"/>
      <c r="AD26" s="87"/>
      <c r="AE26" s="87"/>
      <c r="AF26" s="87"/>
      <c r="AG26" s="87"/>
      <c r="AH26" s="87"/>
      <c r="AI26" s="87"/>
      <c r="AJ26" s="87"/>
      <c r="AK26" s="87"/>
      <c r="AL26" s="87"/>
      <c r="AM26" s="87"/>
      <c r="AN26" s="87"/>
    </row>
    <row r="27" spans="1:40" ht="14.4" x14ac:dyDescent="0.3">
      <c r="B27" s="177" t="s">
        <v>948</v>
      </c>
      <c r="C27" s="325" t="s">
        <v>926</v>
      </c>
      <c r="D27" s="324"/>
      <c r="E27" s="324"/>
      <c r="F27" s="324"/>
      <c r="G27" s="99">
        <f>IF(H27="na","na",3)</f>
        <v>3</v>
      </c>
      <c r="H27" s="100" t="str">
        <f>IF(ISBLANK(VLOOKUP(B27,Informationssicherheit!$C$3:$E$241,3,FALSE)),"",VLOOKUP(B27,Informationssicherheit!$C$3:$E$241,3,FALSE))</f>
        <v/>
      </c>
      <c r="J27" s="91" t="str">
        <f t="shared" si="1"/>
        <v/>
      </c>
      <c r="K27" s="338"/>
      <c r="L27" s="338"/>
      <c r="M27" s="338">
        <f>SUM($G$45:$G$53)/COUNT($G$45:$G$53)</f>
        <v>3</v>
      </c>
      <c r="N27" s="338" t="str">
        <f>IF(COUNT($H$45:$H$53)=0,"na",SUM($H$45:$H$53)/COUNT($H$45:$H$53))</f>
        <v>na</v>
      </c>
      <c r="O27" s="340" t="s">
        <v>48</v>
      </c>
      <c r="P27" s="101"/>
      <c r="Q27" s="101"/>
      <c r="R27" s="101"/>
      <c r="S27" s="93"/>
      <c r="T27" s="93"/>
      <c r="U27" s="93"/>
      <c r="V27" s="93"/>
      <c r="W27" s="92"/>
      <c r="X27" s="92"/>
      <c r="Y27" s="92"/>
      <c r="Z27" s="87"/>
      <c r="AA27" s="87"/>
      <c r="AB27" s="87"/>
      <c r="AC27" s="87"/>
      <c r="AD27" s="87"/>
      <c r="AE27" s="87"/>
      <c r="AF27" s="87"/>
      <c r="AG27" s="87"/>
      <c r="AH27" s="87"/>
      <c r="AI27" s="87"/>
      <c r="AJ27" s="87"/>
      <c r="AK27" s="87"/>
      <c r="AL27" s="87"/>
      <c r="AM27" s="87"/>
      <c r="AN27" s="87"/>
    </row>
    <row r="28" spans="1:40" ht="14.4" x14ac:dyDescent="0.3">
      <c r="B28" s="177" t="s">
        <v>43</v>
      </c>
      <c r="C28" s="97" t="s">
        <v>44</v>
      </c>
      <c r="D28" s="103"/>
      <c r="E28" s="103"/>
      <c r="F28" s="103"/>
      <c r="G28" s="99">
        <f t="shared" si="0"/>
        <v>3</v>
      </c>
      <c r="H28" s="100" t="str">
        <f>IF(ISBLANK(VLOOKUP(B28,Informationssicherheit!$C$3:$E$241,3,FALSE)),"",VLOOKUP(B28,Informationssicherheit!$C$3:$E$241,3,FALSE))</f>
        <v/>
      </c>
      <c r="J28" s="91" t="str">
        <f t="shared" si="1"/>
        <v/>
      </c>
      <c r="K28" s="338"/>
      <c r="L28" s="338"/>
      <c r="M28" s="338">
        <f>SUM($G$54:$G$58)/COUNT($G$54:$G$58)</f>
        <v>3</v>
      </c>
      <c r="N28" s="338" t="str">
        <f>IF(COUNT($H$54:$H$58)=0,"na",SUM($H$54:$H$58)/COUNT($H$54:$H$58))</f>
        <v>na</v>
      </c>
      <c r="O28" s="340" t="s">
        <v>51</v>
      </c>
      <c r="P28" s="101"/>
      <c r="Q28" s="101"/>
      <c r="R28" s="101"/>
      <c r="S28" s="93"/>
      <c r="T28" s="93"/>
      <c r="U28" s="93"/>
      <c r="V28" s="93"/>
      <c r="W28" s="92"/>
      <c r="X28" s="92"/>
      <c r="Y28" s="92"/>
      <c r="Z28" s="87"/>
      <c r="AA28" s="87"/>
      <c r="AB28" s="87"/>
      <c r="AC28" s="87"/>
      <c r="AD28" s="87"/>
      <c r="AE28" s="87"/>
      <c r="AF28" s="87"/>
      <c r="AG28" s="87"/>
      <c r="AH28" s="87"/>
      <c r="AI28" s="87"/>
      <c r="AJ28" s="87"/>
      <c r="AK28" s="87"/>
      <c r="AL28" s="87"/>
      <c r="AM28" s="87"/>
      <c r="AN28" s="87"/>
    </row>
    <row r="29" spans="1:40" ht="14.4" x14ac:dyDescent="0.3">
      <c r="B29" s="177" t="s">
        <v>46</v>
      </c>
      <c r="C29" s="97" t="s">
        <v>47</v>
      </c>
      <c r="D29" s="103"/>
      <c r="E29" s="103"/>
      <c r="F29" s="103"/>
      <c r="G29" s="99">
        <f t="shared" si="0"/>
        <v>3</v>
      </c>
      <c r="H29" s="100" t="str">
        <f>IF(ISBLANK(VLOOKUP(B29,Informationssicherheit!$C$3:$E$241,3,FALSE)),"",VLOOKUP(B29,Informationssicherheit!$C$3:$E$241,3,FALSE))</f>
        <v/>
      </c>
      <c r="J29" s="91" t="str">
        <f t="shared" si="1"/>
        <v/>
      </c>
      <c r="K29" s="338"/>
      <c r="L29" s="338"/>
      <c r="M29" s="338">
        <f>SUM($G$59:$G$62)/COUNT($G$59:$G$62)</f>
        <v>3</v>
      </c>
      <c r="N29" s="338" t="str">
        <f>IF(COUNT($H$59:$H$62)=0,"na",SUM(H$59:$H$62)/COUNT(H$59:$H$62))</f>
        <v>na</v>
      </c>
      <c r="O29" s="340" t="s">
        <v>54</v>
      </c>
      <c r="P29" s="101"/>
      <c r="Q29" s="101"/>
      <c r="R29" s="101"/>
      <c r="S29" s="93"/>
      <c r="T29" s="93"/>
      <c r="U29" s="93"/>
      <c r="V29" s="93"/>
      <c r="W29" s="92"/>
      <c r="X29" s="92"/>
      <c r="Y29" s="92"/>
      <c r="Z29" s="87"/>
      <c r="AA29" s="87"/>
      <c r="AB29" s="87"/>
      <c r="AC29" s="87"/>
      <c r="AD29" s="87"/>
      <c r="AE29" s="87"/>
      <c r="AF29" s="87"/>
      <c r="AG29" s="87"/>
      <c r="AH29" s="87"/>
      <c r="AI29" s="87"/>
      <c r="AJ29" s="87"/>
      <c r="AK29" s="87"/>
      <c r="AL29" s="87"/>
      <c r="AM29" s="87"/>
      <c r="AN29" s="87"/>
    </row>
    <row r="30" spans="1:40" ht="14.4" x14ac:dyDescent="0.3">
      <c r="B30" s="177" t="s">
        <v>49</v>
      </c>
      <c r="C30" s="97" t="s">
        <v>50</v>
      </c>
      <c r="D30" s="103"/>
      <c r="E30" s="103"/>
      <c r="F30" s="103"/>
      <c r="G30" s="99">
        <f t="shared" si="0"/>
        <v>3</v>
      </c>
      <c r="H30" s="100" t="str">
        <f>IF(ISBLANK(VLOOKUP(B30,Informationssicherheit!$C$3:$E$241,3,FALSE)),"",VLOOKUP(B30,Informationssicherheit!$C$3:$E$241,3,FALSE))</f>
        <v/>
      </c>
      <c r="J30" s="91" t="str">
        <f t="shared" si="1"/>
        <v/>
      </c>
      <c r="K30" s="338"/>
      <c r="L30" s="338"/>
      <c r="M30" s="338">
        <f>SUM($G$63:$G$64)/COUNT($G$63:$G$64)</f>
        <v>3</v>
      </c>
      <c r="N30" s="338" t="str">
        <f>IF(COUNT($H$63:$H$64)=0,"na",SUM($H$63:$H$64)/COUNT($H$63:$H$64))</f>
        <v>na</v>
      </c>
      <c r="O30" s="340" t="s">
        <v>57</v>
      </c>
      <c r="P30" s="101"/>
      <c r="Q30" s="101"/>
      <c r="R30" s="101"/>
      <c r="S30" s="93"/>
      <c r="T30" s="93"/>
      <c r="U30" s="93"/>
      <c r="V30" s="93"/>
      <c r="W30" s="92"/>
      <c r="X30" s="92"/>
      <c r="Y30" s="92"/>
      <c r="Z30" s="87"/>
      <c r="AA30" s="87"/>
      <c r="AB30" s="87"/>
      <c r="AC30" s="87"/>
      <c r="AD30" s="87"/>
      <c r="AE30" s="87"/>
      <c r="AF30" s="87"/>
      <c r="AG30" s="87"/>
      <c r="AH30" s="87"/>
      <c r="AI30" s="87"/>
      <c r="AJ30" s="87"/>
      <c r="AK30" s="87"/>
      <c r="AL30" s="87"/>
      <c r="AM30" s="87"/>
      <c r="AN30" s="87"/>
    </row>
    <row r="31" spans="1:40" ht="14.4" x14ac:dyDescent="0.3">
      <c r="B31" s="177" t="s">
        <v>52</v>
      </c>
      <c r="C31" s="97" t="s">
        <v>53</v>
      </c>
      <c r="D31" s="103"/>
      <c r="E31" s="103"/>
      <c r="F31" s="103"/>
      <c r="G31" s="99" t="str">
        <f t="shared" si="0"/>
        <v>na</v>
      </c>
      <c r="H31" s="100" t="str">
        <f>IF(ISBLANK(VLOOKUP(B31,Informationssicherheit!$C$3:$E$241,3,FALSE)),"",VLOOKUP(B31,Informationssicherheit!$C$3:$E$241,3,FALSE))</f>
        <v>na</v>
      </c>
      <c r="J31" s="91" t="str">
        <f t="shared" si="1"/>
        <v/>
      </c>
      <c r="K31" s="338"/>
      <c r="L31" s="338"/>
      <c r="M31" s="338">
        <f>SUM($G$65:$G$66)/COUNT($G$65:$G$66)</f>
        <v>3</v>
      </c>
      <c r="N31" s="338" t="str">
        <f>IF(COUNT($H$65:$H$66)=0,"na",SUM($H$65:$H$66)/COUNT($H$65:$H$66))</f>
        <v>na</v>
      </c>
      <c r="O31" s="101" t="s">
        <v>60</v>
      </c>
      <c r="P31" s="101"/>
      <c r="Q31" s="101"/>
      <c r="R31" s="101"/>
      <c r="S31" s="93"/>
      <c r="T31" s="93"/>
      <c r="U31" s="93"/>
      <c r="V31" s="93"/>
      <c r="W31" s="92"/>
      <c r="X31" s="92"/>
      <c r="Y31" s="92"/>
      <c r="Z31" s="87"/>
      <c r="AA31" s="87"/>
      <c r="AB31" s="87"/>
      <c r="AC31" s="87"/>
      <c r="AD31" s="87"/>
      <c r="AE31" s="87"/>
      <c r="AF31" s="87"/>
      <c r="AG31" s="87"/>
      <c r="AH31" s="87"/>
      <c r="AI31" s="87"/>
      <c r="AJ31" s="87"/>
      <c r="AK31" s="87"/>
      <c r="AL31" s="87"/>
      <c r="AM31" s="87"/>
      <c r="AN31" s="87"/>
    </row>
    <row r="32" spans="1:40" s="105" customFormat="1" ht="14.4" x14ac:dyDescent="0.3">
      <c r="A32" s="56"/>
      <c r="B32" s="177" t="s">
        <v>55</v>
      </c>
      <c r="C32" s="97" t="s">
        <v>56</v>
      </c>
      <c r="D32" s="103"/>
      <c r="E32" s="103"/>
      <c r="F32" s="103"/>
      <c r="G32" s="99">
        <f t="shared" si="0"/>
        <v>3</v>
      </c>
      <c r="H32" s="100" t="str">
        <f>IF(ISBLANK(VLOOKUP(B32,Informationssicherheit!$C$3:$E$241,3,FALSE)),"",VLOOKUP(B32,Informationssicherheit!$C$3:$E$241,3,FALSE))</f>
        <v/>
      </c>
      <c r="I32" s="81"/>
      <c r="J32" s="91" t="str">
        <f t="shared" si="1"/>
        <v/>
      </c>
      <c r="K32" s="338"/>
      <c r="L32" s="338"/>
      <c r="M32" s="338">
        <f>G67</f>
        <v>3</v>
      </c>
      <c r="N32" s="345" t="str">
        <f>H67</f>
        <v/>
      </c>
      <c r="O32" s="101" t="s">
        <v>63</v>
      </c>
      <c r="P32" s="101"/>
      <c r="Q32" s="101"/>
      <c r="R32" s="101"/>
      <c r="S32" s="93"/>
      <c r="T32" s="93"/>
      <c r="U32" s="93"/>
      <c r="V32" s="93"/>
      <c r="W32" s="92"/>
      <c r="X32" s="92"/>
      <c r="Y32" s="92"/>
      <c r="Z32" s="87"/>
      <c r="AA32" s="87"/>
      <c r="AB32" s="87"/>
      <c r="AC32" s="87"/>
      <c r="AD32" s="87"/>
      <c r="AE32" s="87"/>
      <c r="AF32" s="87"/>
      <c r="AG32" s="87"/>
      <c r="AH32" s="87"/>
      <c r="AI32" s="87"/>
      <c r="AJ32" s="87"/>
    </row>
    <row r="33" spans="1:40" ht="14.4" x14ac:dyDescent="0.3">
      <c r="B33" s="177" t="s">
        <v>58</v>
      </c>
      <c r="C33" s="97" t="s">
        <v>59</v>
      </c>
      <c r="D33" s="103"/>
      <c r="E33" s="103"/>
      <c r="F33" s="103"/>
      <c r="G33" s="99">
        <f t="shared" si="0"/>
        <v>3</v>
      </c>
      <c r="H33" s="100" t="str">
        <f>IF(ISBLANK(VLOOKUP(B33,Informationssicherheit!$C$3:$E$241,3,FALSE)),"",VLOOKUP(B33,Informationssicherheit!$C$3:$E$241,3,FALSE))</f>
        <v/>
      </c>
      <c r="J33" s="91" t="str">
        <f t="shared" si="1"/>
        <v/>
      </c>
      <c r="K33" s="338"/>
      <c r="L33" s="338"/>
      <c r="M33" s="338">
        <f>SUM($G$68:$G$71)/COUNT($G$68:$G$71)</f>
        <v>3</v>
      </c>
      <c r="N33" s="338" t="str">
        <f>IF(COUNT($H$68:$H$71)=0,"na",SUM($H$68:$H$71)/COUNT($H$68:$H$71))</f>
        <v>na</v>
      </c>
      <c r="O33" s="101" t="s">
        <v>66</v>
      </c>
      <c r="Q33" s="101"/>
      <c r="R33" s="101"/>
      <c r="S33" s="93"/>
      <c r="T33" s="93"/>
      <c r="U33" s="93"/>
      <c r="V33" s="93"/>
      <c r="W33" s="92"/>
      <c r="X33" s="92"/>
      <c r="Y33" s="92"/>
      <c r="Z33" s="87"/>
      <c r="AA33" s="87"/>
      <c r="AB33" s="87"/>
      <c r="AC33" s="87"/>
      <c r="AD33" s="87"/>
      <c r="AE33" s="87"/>
      <c r="AF33" s="87"/>
      <c r="AG33" s="87"/>
      <c r="AH33" s="87"/>
      <c r="AI33" s="87"/>
      <c r="AJ33" s="87"/>
      <c r="AK33" s="87"/>
      <c r="AL33" s="87"/>
      <c r="AM33" s="87"/>
      <c r="AN33" s="87"/>
    </row>
    <row r="34" spans="1:40" ht="14.4" x14ac:dyDescent="0.3">
      <c r="B34" s="177" t="s">
        <v>61</v>
      </c>
      <c r="C34" s="97" t="s">
        <v>62</v>
      </c>
      <c r="D34" s="103"/>
      <c r="E34" s="103"/>
      <c r="F34" s="103"/>
      <c r="G34" s="99">
        <f t="shared" si="0"/>
        <v>3</v>
      </c>
      <c r="H34" s="100" t="str">
        <f>IF(ISBLANK(VLOOKUP(B34,Informationssicherheit!$C$3:$E$241,3,FALSE)),"",VLOOKUP(B34,Informationssicherheit!$C$3:$E$241,3,FALSE))</f>
        <v/>
      </c>
      <c r="J34" s="91" t="str">
        <f t="shared" si="1"/>
        <v/>
      </c>
      <c r="K34" s="338"/>
      <c r="L34" s="338"/>
      <c r="M34" s="338" t="str">
        <f>IF(H107="","na",SUM($G$81:$G$106)/COUNT($G$81:$G$106))</f>
        <v>na</v>
      </c>
      <c r="N34" s="338" t="str">
        <f>IF(COUNT($H$81:$H$106)=0,"na",SUM($H$81:$H$106)/COUNT($H$81:$H$106))</f>
        <v>na</v>
      </c>
      <c r="O34" s="101" t="str">
        <f>IF(H107="","25 Prototypenschutz (na)","25 Prototypenschutz")</f>
        <v>25 Prototypenschutz (na)</v>
      </c>
      <c r="Q34" s="101"/>
      <c r="R34" s="101"/>
      <c r="S34" s="93"/>
      <c r="T34" s="93"/>
      <c r="U34" s="93"/>
      <c r="V34" s="93"/>
      <c r="W34" s="92"/>
      <c r="X34" s="92"/>
      <c r="Y34" s="92"/>
      <c r="Z34" s="87"/>
      <c r="AA34" s="87"/>
      <c r="AB34" s="87"/>
      <c r="AC34" s="87"/>
      <c r="AD34" s="87"/>
      <c r="AE34" s="87"/>
      <c r="AF34" s="87"/>
      <c r="AG34" s="87"/>
      <c r="AH34" s="87"/>
      <c r="AI34" s="87"/>
      <c r="AJ34" s="87"/>
      <c r="AK34" s="87"/>
      <c r="AL34" s="87"/>
      <c r="AM34" s="87"/>
      <c r="AN34" s="87"/>
    </row>
    <row r="35" spans="1:40" ht="14.4" x14ac:dyDescent="0.3">
      <c r="B35" s="177" t="s">
        <v>950</v>
      </c>
      <c r="C35" s="97" t="s">
        <v>927</v>
      </c>
      <c r="D35" s="103"/>
      <c r="E35" s="103"/>
      <c r="F35" s="103"/>
      <c r="G35" s="99">
        <f>IF(H35="na","na",3)</f>
        <v>3</v>
      </c>
      <c r="H35" s="100" t="str">
        <f>IF(ISBLANK(VLOOKUP(B35,Informationssicherheit!$C$3:$E$241,3,FALSE)),"",VLOOKUP(B35,Informationssicherheit!$C$3:$E$241,3,FALSE))</f>
        <v/>
      </c>
      <c r="J35" s="91" t="str">
        <f t="shared" si="1"/>
        <v/>
      </c>
      <c r="K35" s="338"/>
      <c r="L35" s="338"/>
      <c r="M35" s="338"/>
      <c r="N35" s="345"/>
      <c r="O35" s="101"/>
      <c r="P35" s="101"/>
      <c r="Q35" s="101"/>
      <c r="R35" s="101"/>
      <c r="S35" s="93"/>
      <c r="T35" s="93"/>
      <c r="U35" s="93"/>
      <c r="V35" s="93"/>
      <c r="W35" s="92"/>
      <c r="X35" s="92"/>
      <c r="Y35" s="92"/>
      <c r="Z35" s="87"/>
      <c r="AA35" s="87"/>
      <c r="AB35" s="87"/>
      <c r="AC35" s="87"/>
      <c r="AD35" s="87"/>
      <c r="AE35" s="87"/>
      <c r="AF35" s="87"/>
      <c r="AG35" s="87"/>
      <c r="AH35" s="87"/>
      <c r="AI35" s="87"/>
      <c r="AJ35" s="87"/>
      <c r="AK35" s="87"/>
      <c r="AL35" s="87"/>
      <c r="AM35" s="87"/>
      <c r="AN35" s="87"/>
    </row>
    <row r="36" spans="1:40" ht="14.4" x14ac:dyDescent="0.3">
      <c r="B36" s="177" t="s">
        <v>64</v>
      </c>
      <c r="C36" s="97" t="s">
        <v>65</v>
      </c>
      <c r="D36" s="103"/>
      <c r="E36" s="103"/>
      <c r="F36" s="103"/>
      <c r="G36" s="99" t="str">
        <f t="shared" si="0"/>
        <v>na</v>
      </c>
      <c r="H36" s="100" t="str">
        <f>IF(ISBLANK(VLOOKUP(B36,Informationssicherheit!$C$3:$E$241,3,FALSE)),"",VLOOKUP(B36,Informationssicherheit!$C$3:$E$241,3,FALSE))</f>
        <v>na</v>
      </c>
      <c r="J36" s="91" t="str">
        <f t="shared" si="1"/>
        <v/>
      </c>
      <c r="K36" s="338"/>
      <c r="L36" s="338"/>
      <c r="P36" s="101"/>
      <c r="Q36" s="101"/>
      <c r="R36" s="101"/>
      <c r="S36" s="93"/>
      <c r="T36" s="93"/>
      <c r="U36" s="93"/>
      <c r="V36" s="93"/>
      <c r="W36" s="92"/>
      <c r="X36" s="92"/>
      <c r="Y36" s="92"/>
      <c r="Z36" s="87"/>
      <c r="AA36" s="87"/>
      <c r="AB36" s="87"/>
      <c r="AC36" s="87"/>
      <c r="AD36" s="87"/>
      <c r="AE36" s="87"/>
      <c r="AF36" s="87"/>
      <c r="AG36" s="87"/>
      <c r="AH36" s="87"/>
      <c r="AI36" s="87"/>
      <c r="AJ36" s="87"/>
      <c r="AK36" s="87"/>
      <c r="AL36" s="87"/>
      <c r="AM36" s="87"/>
      <c r="AN36" s="87"/>
    </row>
    <row r="37" spans="1:40" ht="14.4" x14ac:dyDescent="0.3">
      <c r="B37" s="177" t="s">
        <v>67</v>
      </c>
      <c r="C37" s="97" t="s">
        <v>68</v>
      </c>
      <c r="D37" s="103"/>
      <c r="E37" s="103"/>
      <c r="F37" s="103"/>
      <c r="G37" s="99" t="str">
        <f t="shared" si="0"/>
        <v>na</v>
      </c>
      <c r="H37" s="100" t="str">
        <f>IF(ISBLANK(VLOOKUP(B37,Informationssicherheit!$C$3:$E$241,3,FALSE)),"",VLOOKUP(B37,Informationssicherheit!$C$3:$E$241,3,FALSE))</f>
        <v>na</v>
      </c>
      <c r="J37" s="91" t="str">
        <f t="shared" si="1"/>
        <v/>
      </c>
      <c r="K37" s="338"/>
      <c r="L37" s="338"/>
      <c r="P37" s="101"/>
      <c r="Q37" s="101"/>
      <c r="R37" s="101"/>
      <c r="S37" s="93"/>
      <c r="T37" s="93"/>
      <c r="U37" s="93"/>
      <c r="V37" s="93"/>
      <c r="W37" s="92"/>
      <c r="X37" s="92"/>
      <c r="Y37" s="92"/>
      <c r="Z37" s="87"/>
      <c r="AA37" s="87"/>
      <c r="AB37" s="87"/>
      <c r="AC37" s="87"/>
      <c r="AD37" s="87"/>
      <c r="AE37" s="87"/>
      <c r="AF37" s="87"/>
      <c r="AG37" s="87"/>
      <c r="AH37" s="87"/>
      <c r="AI37" s="87"/>
      <c r="AJ37" s="87"/>
      <c r="AK37" s="87"/>
      <c r="AL37" s="87"/>
      <c r="AM37" s="87"/>
      <c r="AN37" s="87"/>
    </row>
    <row r="38" spans="1:40" ht="14.4" x14ac:dyDescent="0.3">
      <c r="B38" s="177" t="s">
        <v>69</v>
      </c>
      <c r="C38" s="97" t="s">
        <v>70</v>
      </c>
      <c r="D38" s="103"/>
      <c r="E38" s="103"/>
      <c r="F38" s="103"/>
      <c r="G38" s="99">
        <f t="shared" si="0"/>
        <v>3</v>
      </c>
      <c r="H38" s="100" t="str">
        <f>IF(ISBLANK(VLOOKUP(B38,Informationssicherheit!$C$3:$E$241,3,FALSE)),"",VLOOKUP(B38,Informationssicherheit!$C$3:$E$241,3,FALSE))</f>
        <v/>
      </c>
      <c r="J38" s="91" t="str">
        <f t="shared" si="1"/>
        <v/>
      </c>
      <c r="K38" s="338"/>
      <c r="L38" s="338"/>
      <c r="M38" s="338"/>
      <c r="N38" s="338"/>
      <c r="O38" s="101"/>
      <c r="P38" s="101"/>
      <c r="Q38" s="101"/>
      <c r="R38" s="101"/>
      <c r="S38" s="93"/>
      <c r="T38" s="93"/>
      <c r="U38" s="93"/>
      <c r="V38" s="93"/>
      <c r="W38" s="92"/>
      <c r="X38" s="92"/>
      <c r="Y38" s="92"/>
      <c r="Z38" s="87"/>
      <c r="AA38" s="87"/>
      <c r="AB38" s="87"/>
      <c r="AC38" s="87"/>
      <c r="AD38" s="87"/>
      <c r="AE38" s="87"/>
      <c r="AF38" s="87"/>
      <c r="AG38" s="87"/>
      <c r="AH38" s="87"/>
      <c r="AI38" s="87"/>
      <c r="AJ38" s="87"/>
      <c r="AK38" s="87"/>
      <c r="AL38" s="87"/>
      <c r="AM38" s="87"/>
      <c r="AN38" s="87"/>
    </row>
    <row r="39" spans="1:40" ht="14.4" x14ac:dyDescent="0.3">
      <c r="A39" s="56"/>
      <c r="B39" s="177" t="s">
        <v>71</v>
      </c>
      <c r="C39" s="97" t="s">
        <v>72</v>
      </c>
      <c r="D39" s="103"/>
      <c r="E39" s="103"/>
      <c r="F39" s="103"/>
      <c r="G39" s="99">
        <f t="shared" si="0"/>
        <v>3</v>
      </c>
      <c r="H39" s="100" t="str">
        <f>IF(ISBLANK(VLOOKUP(B39,Informationssicherheit!$C$3:$E$241,3,FALSE)),"",VLOOKUP(B39,Informationssicherheit!$C$3:$E$241,3,FALSE))</f>
        <v/>
      </c>
      <c r="J39" s="91" t="str">
        <f t="shared" si="1"/>
        <v/>
      </c>
      <c r="K39" s="338"/>
      <c r="L39" s="338"/>
      <c r="M39" s="338"/>
      <c r="N39" s="338"/>
      <c r="O39" s="101"/>
      <c r="P39" s="101"/>
      <c r="Q39" s="101"/>
      <c r="R39" s="101"/>
      <c r="S39" s="93"/>
      <c r="T39" s="93"/>
      <c r="U39" s="93"/>
      <c r="V39" s="93"/>
      <c r="W39" s="92"/>
      <c r="X39" s="92"/>
      <c r="Y39" s="92"/>
      <c r="Z39" s="87"/>
      <c r="AA39" s="87"/>
      <c r="AB39" s="87"/>
      <c r="AC39" s="87"/>
      <c r="AD39" s="87"/>
      <c r="AE39" s="87"/>
      <c r="AF39" s="87"/>
      <c r="AG39" s="87"/>
      <c r="AH39" s="87"/>
      <c r="AI39" s="87"/>
      <c r="AJ39" s="87"/>
      <c r="AK39" s="87"/>
      <c r="AL39" s="87"/>
      <c r="AM39" s="87"/>
      <c r="AN39" s="87"/>
    </row>
    <row r="40" spans="1:40" ht="14.4" x14ac:dyDescent="0.3">
      <c r="B40" s="177" t="s">
        <v>73</v>
      </c>
      <c r="C40" s="97" t="s">
        <v>74</v>
      </c>
      <c r="D40" s="103"/>
      <c r="E40" s="103"/>
      <c r="F40" s="103"/>
      <c r="G40" s="99">
        <f t="shared" si="0"/>
        <v>3</v>
      </c>
      <c r="H40" s="100" t="str">
        <f>IF(ISBLANK(VLOOKUP(B40,Informationssicherheit!$C$3:$E$241,3,FALSE)),"",VLOOKUP(B40,Informationssicherheit!$C$3:$E$241,3,FALSE))</f>
        <v/>
      </c>
      <c r="J40" s="91" t="str">
        <f t="shared" si="1"/>
        <v/>
      </c>
      <c r="K40" s="338"/>
      <c r="L40" s="338"/>
      <c r="M40" s="338"/>
      <c r="N40" s="338"/>
      <c r="O40" s="101"/>
      <c r="P40" s="101"/>
      <c r="Q40" s="101"/>
      <c r="R40" s="101"/>
      <c r="S40" s="93"/>
      <c r="T40" s="93"/>
      <c r="U40" s="93"/>
      <c r="V40" s="93"/>
      <c r="W40" s="92"/>
      <c r="X40" s="92"/>
      <c r="Y40" s="92"/>
      <c r="Z40" s="87"/>
      <c r="AA40" s="87"/>
      <c r="AB40" s="87"/>
      <c r="AC40" s="87"/>
      <c r="AD40" s="87"/>
      <c r="AE40" s="87"/>
      <c r="AF40" s="87"/>
      <c r="AG40" s="87"/>
      <c r="AH40" s="87"/>
      <c r="AI40" s="87"/>
      <c r="AJ40" s="87"/>
      <c r="AK40" s="87"/>
      <c r="AL40" s="87"/>
      <c r="AM40" s="87"/>
      <c r="AN40" s="87"/>
    </row>
    <row r="41" spans="1:40" ht="14.4" x14ac:dyDescent="0.3">
      <c r="B41" s="177" t="s">
        <v>75</v>
      </c>
      <c r="C41" s="97" t="s">
        <v>76</v>
      </c>
      <c r="D41" s="103"/>
      <c r="E41" s="103"/>
      <c r="F41" s="103"/>
      <c r="G41" s="99">
        <f t="shared" si="0"/>
        <v>3</v>
      </c>
      <c r="H41" s="100" t="str">
        <f>IF(ISBLANK(VLOOKUP(B41,Informationssicherheit!$C$3:$E$241,3,FALSE)),"",VLOOKUP(B41,Informationssicherheit!$C$3:$E$241,3,FALSE))</f>
        <v/>
      </c>
      <c r="J41" s="91" t="str">
        <f t="shared" si="1"/>
        <v/>
      </c>
      <c r="K41" s="338"/>
      <c r="L41" s="338"/>
      <c r="M41" s="338"/>
      <c r="N41" s="338"/>
      <c r="O41" s="101"/>
      <c r="P41" s="101"/>
      <c r="Q41" s="101"/>
      <c r="R41" s="101"/>
      <c r="S41" s="93"/>
      <c r="T41" s="93"/>
      <c r="U41" s="93"/>
      <c r="V41" s="93"/>
      <c r="W41" s="92"/>
      <c r="X41" s="92"/>
      <c r="Y41" s="92"/>
      <c r="Z41" s="87"/>
      <c r="AA41" s="87"/>
      <c r="AB41" s="87"/>
      <c r="AC41" s="87"/>
      <c r="AD41" s="87"/>
      <c r="AE41" s="87"/>
      <c r="AF41" s="87"/>
      <c r="AG41" s="87"/>
      <c r="AH41" s="87"/>
      <c r="AI41" s="87"/>
      <c r="AJ41" s="87"/>
      <c r="AK41" s="87"/>
      <c r="AL41" s="87"/>
      <c r="AM41" s="87"/>
      <c r="AN41" s="87"/>
    </row>
    <row r="42" spans="1:40" ht="14.4" x14ac:dyDescent="0.3">
      <c r="B42" s="177" t="s">
        <v>77</v>
      </c>
      <c r="C42" s="97" t="s">
        <v>78</v>
      </c>
      <c r="D42" s="103"/>
      <c r="E42" s="103"/>
      <c r="F42" s="103"/>
      <c r="G42" s="99" t="str">
        <f t="shared" si="0"/>
        <v>na</v>
      </c>
      <c r="H42" s="100" t="str">
        <f>IF(ISBLANK(VLOOKUP(B42,Informationssicherheit!$C$3:$E$241,3,FALSE)),"",VLOOKUP(B42,Informationssicherheit!$C$3:$E$241,3,FALSE))</f>
        <v>na</v>
      </c>
      <c r="J42" s="91" t="str">
        <f t="shared" si="1"/>
        <v/>
      </c>
      <c r="K42" s="338"/>
      <c r="L42" s="338"/>
      <c r="M42" s="338"/>
      <c r="N42" s="338"/>
      <c r="O42" s="101"/>
      <c r="P42" s="101"/>
      <c r="Q42" s="101"/>
      <c r="R42" s="101"/>
      <c r="S42" s="93"/>
      <c r="T42" s="93"/>
      <c r="U42" s="93"/>
      <c r="V42" s="93"/>
      <c r="W42" s="92"/>
      <c r="X42" s="92"/>
      <c r="Y42" s="92"/>
      <c r="Z42" s="87"/>
      <c r="AA42" s="87"/>
      <c r="AB42" s="87"/>
      <c r="AC42" s="87"/>
      <c r="AD42" s="87"/>
      <c r="AE42" s="87"/>
      <c r="AF42" s="87"/>
      <c r="AG42" s="87"/>
      <c r="AH42" s="87"/>
      <c r="AI42" s="87"/>
      <c r="AJ42" s="87"/>
      <c r="AK42" s="87"/>
      <c r="AL42" s="87"/>
      <c r="AM42" s="87"/>
      <c r="AN42" s="87"/>
    </row>
    <row r="43" spans="1:40" ht="14.4" x14ac:dyDescent="0.3">
      <c r="B43" s="177" t="s">
        <v>79</v>
      </c>
      <c r="C43" s="97" t="s">
        <v>80</v>
      </c>
      <c r="D43" s="103"/>
      <c r="E43" s="103"/>
      <c r="F43" s="103"/>
      <c r="G43" s="99" t="str">
        <f t="shared" si="0"/>
        <v>na</v>
      </c>
      <c r="H43" s="100" t="str">
        <f>IF(ISBLANK(VLOOKUP(B43,Informationssicherheit!$C$3:$E$241,3,FALSE)),"",VLOOKUP(B43,Informationssicherheit!$C$3:$E$241,3,FALSE))</f>
        <v>na</v>
      </c>
      <c r="J43" s="91" t="str">
        <f t="shared" si="1"/>
        <v/>
      </c>
      <c r="K43" s="338"/>
      <c r="L43" s="338"/>
      <c r="M43" s="338"/>
      <c r="N43" s="338"/>
      <c r="O43" s="101"/>
      <c r="P43" s="101"/>
      <c r="Q43" s="101"/>
      <c r="R43" s="101"/>
      <c r="S43" s="93"/>
      <c r="T43" s="93"/>
      <c r="U43" s="93"/>
      <c r="V43" s="93"/>
      <c r="W43" s="92"/>
      <c r="X43" s="92"/>
      <c r="Y43" s="92"/>
      <c r="Z43" s="87"/>
      <c r="AA43" s="87"/>
      <c r="AB43" s="87"/>
      <c r="AC43" s="87"/>
      <c r="AD43" s="87"/>
      <c r="AE43" s="87"/>
      <c r="AF43" s="87"/>
      <c r="AG43" s="87"/>
      <c r="AH43" s="87"/>
      <c r="AI43" s="87"/>
      <c r="AJ43" s="87"/>
      <c r="AK43" s="87"/>
      <c r="AL43" s="87"/>
      <c r="AM43" s="87"/>
      <c r="AN43" s="87"/>
    </row>
    <row r="44" spans="1:40" ht="14.4" x14ac:dyDescent="0.3">
      <c r="B44" s="177" t="s">
        <v>81</v>
      </c>
      <c r="C44" s="97" t="s">
        <v>82</v>
      </c>
      <c r="D44" s="103"/>
      <c r="E44" s="103"/>
      <c r="F44" s="103"/>
      <c r="G44" s="99">
        <f t="shared" si="0"/>
        <v>3</v>
      </c>
      <c r="H44" s="100" t="str">
        <f>IF(ISBLANK(VLOOKUP(B44,Informationssicherheit!$C$3:$E$241,3,FALSE)),"",VLOOKUP(B44,Informationssicherheit!$C$3:$E$241,3,FALSE))</f>
        <v/>
      </c>
      <c r="J44" s="91" t="str">
        <f t="shared" si="1"/>
        <v/>
      </c>
      <c r="K44" s="338"/>
      <c r="L44" s="338"/>
      <c r="M44" s="338"/>
      <c r="N44" s="338"/>
      <c r="O44" s="101"/>
      <c r="P44" s="101"/>
      <c r="Q44" s="101"/>
      <c r="R44" s="101"/>
      <c r="S44" s="93"/>
      <c r="T44" s="93"/>
      <c r="U44" s="93"/>
      <c r="V44" s="93"/>
      <c r="W44" s="92"/>
      <c r="X44" s="92"/>
      <c r="Y44" s="92"/>
      <c r="Z44" s="87"/>
      <c r="AA44" s="87"/>
      <c r="AB44" s="87"/>
      <c r="AC44" s="87"/>
      <c r="AD44" s="87"/>
      <c r="AE44" s="87"/>
      <c r="AF44" s="87"/>
      <c r="AG44" s="87"/>
      <c r="AH44" s="87"/>
      <c r="AI44" s="87"/>
      <c r="AJ44" s="87"/>
      <c r="AK44" s="87"/>
      <c r="AL44" s="87"/>
      <c r="AM44" s="87"/>
      <c r="AN44" s="87"/>
    </row>
    <row r="45" spans="1:40" ht="14.4" x14ac:dyDescent="0.3">
      <c r="B45" s="177" t="s">
        <v>83</v>
      </c>
      <c r="C45" s="97" t="s">
        <v>84</v>
      </c>
      <c r="D45" s="103"/>
      <c r="E45" s="103"/>
      <c r="F45" s="103"/>
      <c r="G45" s="99">
        <f t="shared" si="0"/>
        <v>3</v>
      </c>
      <c r="H45" s="100" t="str">
        <f>IF(ISBLANK(VLOOKUP(B45,Informationssicherheit!$C$3:$E$241,3,FALSE)),"",VLOOKUP(B45,Informationssicherheit!$C$3:$E$241,3,FALSE))</f>
        <v/>
      </c>
      <c r="J45" s="91" t="str">
        <f t="shared" si="1"/>
        <v/>
      </c>
      <c r="K45" s="338"/>
      <c r="L45" s="338"/>
      <c r="M45" s="338"/>
      <c r="N45" s="338"/>
      <c r="O45" s="101"/>
      <c r="P45" s="101"/>
      <c r="Q45" s="101"/>
      <c r="R45" s="101"/>
      <c r="S45" s="93"/>
      <c r="T45" s="93"/>
      <c r="U45" s="93"/>
      <c r="V45" s="93"/>
      <c r="W45" s="92"/>
      <c r="X45" s="92"/>
      <c r="Y45" s="92"/>
      <c r="Z45" s="87"/>
      <c r="AA45" s="87"/>
      <c r="AB45" s="87"/>
      <c r="AC45" s="87"/>
      <c r="AD45" s="87"/>
      <c r="AE45" s="87"/>
      <c r="AF45" s="87"/>
      <c r="AG45" s="87"/>
      <c r="AH45" s="87"/>
      <c r="AI45" s="87"/>
      <c r="AJ45" s="87"/>
      <c r="AK45" s="87"/>
      <c r="AL45" s="87"/>
      <c r="AM45" s="87"/>
      <c r="AN45" s="87"/>
    </row>
    <row r="46" spans="1:40" ht="14.4" x14ac:dyDescent="0.3">
      <c r="B46" s="177" t="s">
        <v>85</v>
      </c>
      <c r="C46" s="97" t="s">
        <v>86</v>
      </c>
      <c r="D46" s="103"/>
      <c r="E46" s="103"/>
      <c r="F46" s="103"/>
      <c r="G46" s="99">
        <f t="shared" si="0"/>
        <v>3</v>
      </c>
      <c r="H46" s="100" t="str">
        <f>IF(ISBLANK(VLOOKUP(B46,Informationssicherheit!$C$3:$E$241,3,FALSE)),"",VLOOKUP(B46,Informationssicherheit!$C$3:$E$241,3,FALSE))</f>
        <v/>
      </c>
      <c r="J46" s="91" t="str">
        <f t="shared" si="1"/>
        <v/>
      </c>
      <c r="K46" s="338"/>
      <c r="L46" s="338"/>
      <c r="M46" s="338"/>
      <c r="N46" s="338"/>
      <c r="O46" s="101"/>
      <c r="P46" s="101"/>
      <c r="Q46" s="101"/>
      <c r="R46" s="101"/>
      <c r="S46" s="93"/>
      <c r="T46" s="93"/>
      <c r="U46" s="93"/>
      <c r="V46" s="93"/>
      <c r="W46" s="92"/>
      <c r="X46" s="92"/>
      <c r="Y46" s="92"/>
      <c r="Z46" s="87"/>
      <c r="AA46" s="87"/>
      <c r="AB46" s="87"/>
      <c r="AC46" s="87"/>
      <c r="AD46" s="87"/>
      <c r="AE46" s="87"/>
      <c r="AF46" s="87"/>
      <c r="AG46" s="87"/>
      <c r="AH46" s="87"/>
      <c r="AI46" s="87"/>
      <c r="AJ46" s="87"/>
      <c r="AK46" s="87"/>
      <c r="AL46" s="87"/>
      <c r="AM46" s="87"/>
      <c r="AN46" s="87"/>
    </row>
    <row r="47" spans="1:40" ht="14.4" x14ac:dyDescent="0.3">
      <c r="B47" s="177" t="s">
        <v>87</v>
      </c>
      <c r="C47" s="97" t="s">
        <v>88</v>
      </c>
      <c r="D47" s="103"/>
      <c r="E47" s="103"/>
      <c r="F47" s="103"/>
      <c r="G47" s="99">
        <f t="shared" si="0"/>
        <v>3</v>
      </c>
      <c r="H47" s="100" t="str">
        <f>IF(ISBLANK(VLOOKUP(B47,Informationssicherheit!$C$3:$E$241,3,FALSE)),"",VLOOKUP(B47,Informationssicherheit!$C$3:$E$241,3,FALSE))</f>
        <v/>
      </c>
      <c r="J47" s="91" t="str">
        <f t="shared" si="1"/>
        <v/>
      </c>
      <c r="K47" s="338"/>
      <c r="L47" s="338"/>
      <c r="M47" s="338"/>
      <c r="N47" s="338"/>
      <c r="O47" s="101"/>
      <c r="P47" s="101"/>
      <c r="Q47" s="101"/>
      <c r="R47" s="101"/>
      <c r="S47" s="93"/>
      <c r="T47" s="93"/>
      <c r="U47" s="93"/>
      <c r="V47" s="93"/>
      <c r="W47" s="92"/>
      <c r="X47" s="92"/>
      <c r="Y47" s="92"/>
      <c r="Z47" s="87"/>
      <c r="AA47" s="87"/>
      <c r="AB47" s="87"/>
      <c r="AC47" s="87"/>
      <c r="AD47" s="87"/>
      <c r="AE47" s="87"/>
      <c r="AF47" s="87"/>
      <c r="AG47" s="87"/>
      <c r="AH47" s="87"/>
      <c r="AI47" s="87"/>
      <c r="AJ47" s="87"/>
      <c r="AK47" s="87"/>
      <c r="AL47" s="87"/>
      <c r="AM47" s="87"/>
      <c r="AN47" s="87"/>
    </row>
    <row r="48" spans="1:40" ht="14.4" x14ac:dyDescent="0.3">
      <c r="B48" s="177" t="s">
        <v>89</v>
      </c>
      <c r="C48" s="97" t="s">
        <v>90</v>
      </c>
      <c r="D48" s="103"/>
      <c r="E48" s="103"/>
      <c r="F48" s="103"/>
      <c r="G48" s="99" t="str">
        <f t="shared" si="0"/>
        <v>na</v>
      </c>
      <c r="H48" s="100" t="str">
        <f>IF(ISBLANK(VLOOKUP(B48,Informationssicherheit!$C$3:$E$241,3,FALSE)),"",VLOOKUP(B48,Informationssicherheit!$C$3:$E$241,3,FALSE))</f>
        <v>na</v>
      </c>
      <c r="J48" s="91" t="str">
        <f t="shared" si="1"/>
        <v/>
      </c>
      <c r="K48" s="338"/>
      <c r="L48" s="338"/>
      <c r="M48" s="338"/>
      <c r="N48" s="338"/>
      <c r="O48" s="101"/>
      <c r="P48" s="101"/>
      <c r="Q48" s="101"/>
      <c r="R48" s="101"/>
      <c r="S48" s="93"/>
      <c r="T48" s="93"/>
      <c r="U48" s="93"/>
      <c r="V48" s="93"/>
      <c r="W48" s="92"/>
      <c r="X48" s="92"/>
      <c r="Y48" s="92"/>
      <c r="Z48" s="87"/>
      <c r="AA48" s="87"/>
      <c r="AB48" s="87"/>
      <c r="AC48" s="87"/>
      <c r="AD48" s="87"/>
      <c r="AE48" s="87"/>
      <c r="AF48" s="87"/>
      <c r="AG48" s="87"/>
      <c r="AH48" s="87"/>
      <c r="AI48" s="87"/>
      <c r="AJ48" s="87"/>
      <c r="AK48" s="87"/>
      <c r="AL48" s="87"/>
      <c r="AM48" s="87"/>
      <c r="AN48" s="87"/>
    </row>
    <row r="49" spans="1:40" ht="14.4" x14ac:dyDescent="0.3">
      <c r="B49" s="177" t="s">
        <v>91</v>
      </c>
      <c r="C49" s="97" t="s">
        <v>92</v>
      </c>
      <c r="D49" s="103"/>
      <c r="E49" s="103"/>
      <c r="F49" s="103"/>
      <c r="G49" s="99">
        <f t="shared" si="0"/>
        <v>3</v>
      </c>
      <c r="H49" s="100" t="str">
        <f>IF(ISBLANK(VLOOKUP(B49,Informationssicherheit!$C$3:$E$241,3,FALSE)),"",VLOOKUP(B49,Informationssicherheit!$C$3:$E$241,3,FALSE))</f>
        <v/>
      </c>
      <c r="J49" s="91" t="str">
        <f t="shared" si="1"/>
        <v/>
      </c>
      <c r="K49" s="338"/>
      <c r="L49" s="338"/>
      <c r="M49" s="338"/>
      <c r="N49" s="338"/>
      <c r="O49" s="101"/>
      <c r="P49" s="101"/>
      <c r="Q49" s="101"/>
      <c r="R49" s="101"/>
      <c r="S49" s="93"/>
      <c r="T49" s="93"/>
      <c r="U49" s="93"/>
      <c r="V49" s="93"/>
      <c r="W49" s="92"/>
      <c r="X49" s="92"/>
      <c r="Y49" s="92"/>
      <c r="Z49" s="87"/>
      <c r="AA49" s="87"/>
      <c r="AB49" s="87"/>
      <c r="AC49" s="87"/>
      <c r="AD49" s="87"/>
      <c r="AE49" s="87"/>
      <c r="AF49" s="87"/>
      <c r="AG49" s="87"/>
      <c r="AH49" s="87"/>
      <c r="AI49" s="87"/>
      <c r="AJ49" s="87"/>
      <c r="AK49" s="87"/>
      <c r="AL49" s="87"/>
      <c r="AM49" s="87"/>
      <c r="AN49" s="87"/>
    </row>
    <row r="50" spans="1:40" ht="14.4" x14ac:dyDescent="0.3">
      <c r="B50" s="177" t="s">
        <v>93</v>
      </c>
      <c r="C50" s="97" t="s">
        <v>94</v>
      </c>
      <c r="D50" s="103"/>
      <c r="E50" s="103"/>
      <c r="F50" s="103"/>
      <c r="G50" s="99" t="str">
        <f t="shared" si="0"/>
        <v>na</v>
      </c>
      <c r="H50" s="100" t="str">
        <f>IF(ISBLANK(VLOOKUP(B50,Informationssicherheit!$C$3:$E$241,3,FALSE)),"",VLOOKUP(B50,Informationssicherheit!$C$3:$E$241,3,FALSE))</f>
        <v>na</v>
      </c>
      <c r="J50" s="91" t="str">
        <f t="shared" si="1"/>
        <v/>
      </c>
      <c r="K50" s="338"/>
      <c r="L50" s="338"/>
      <c r="M50" s="338"/>
      <c r="N50" s="338"/>
      <c r="O50" s="101"/>
      <c r="P50" s="101"/>
      <c r="Q50" s="101"/>
      <c r="R50" s="101"/>
      <c r="S50" s="93"/>
      <c r="T50" s="93"/>
      <c r="U50" s="93"/>
      <c r="V50" s="93"/>
      <c r="W50" s="92"/>
      <c r="X50" s="92"/>
      <c r="Y50" s="92"/>
      <c r="Z50" s="87"/>
      <c r="AA50" s="87"/>
      <c r="AB50" s="87"/>
      <c r="AC50" s="87"/>
      <c r="AD50" s="87"/>
      <c r="AE50" s="87"/>
      <c r="AF50" s="87"/>
      <c r="AG50" s="87"/>
      <c r="AH50" s="87"/>
      <c r="AI50" s="87"/>
      <c r="AJ50" s="87"/>
      <c r="AK50" s="87"/>
      <c r="AL50" s="87"/>
      <c r="AM50" s="87"/>
      <c r="AN50" s="87"/>
    </row>
    <row r="51" spans="1:40" ht="14.4" x14ac:dyDescent="0.3">
      <c r="B51" s="177" t="s">
        <v>95</v>
      </c>
      <c r="C51" s="97" t="s">
        <v>96</v>
      </c>
      <c r="D51" s="103"/>
      <c r="E51" s="103"/>
      <c r="F51" s="103"/>
      <c r="G51" s="99">
        <f t="shared" si="0"/>
        <v>3</v>
      </c>
      <c r="H51" s="100" t="str">
        <f>IF(ISBLANK(VLOOKUP(B51,Informationssicherheit!$C$3:$E$241,3,FALSE)),"",VLOOKUP(B51,Informationssicherheit!$C$3:$E$241,3,FALSE))</f>
        <v/>
      </c>
      <c r="J51" s="91" t="str">
        <f t="shared" si="1"/>
        <v/>
      </c>
      <c r="K51" s="338"/>
      <c r="L51" s="338"/>
      <c r="M51" s="338"/>
      <c r="N51" s="338"/>
      <c r="O51" s="101"/>
      <c r="P51" s="101"/>
      <c r="Q51" s="101"/>
      <c r="R51" s="101"/>
      <c r="S51" s="93"/>
      <c r="T51" s="93"/>
      <c r="U51" s="93"/>
      <c r="V51" s="93"/>
      <c r="W51" s="92"/>
      <c r="X51" s="92"/>
      <c r="Y51" s="92"/>
      <c r="Z51" s="87"/>
      <c r="AA51" s="87"/>
      <c r="AB51" s="87"/>
      <c r="AC51" s="87"/>
      <c r="AD51" s="87"/>
      <c r="AE51" s="87"/>
      <c r="AF51" s="87"/>
      <c r="AG51" s="87"/>
      <c r="AH51" s="87"/>
      <c r="AI51" s="87"/>
      <c r="AJ51" s="87"/>
      <c r="AK51" s="87"/>
      <c r="AL51" s="87"/>
      <c r="AM51" s="87"/>
      <c r="AN51" s="87"/>
    </row>
    <row r="52" spans="1:40" ht="14.4" x14ac:dyDescent="0.3">
      <c r="B52" s="177" t="s">
        <v>97</v>
      </c>
      <c r="C52" s="97" t="s">
        <v>98</v>
      </c>
      <c r="D52" s="103"/>
      <c r="E52" s="103"/>
      <c r="F52" s="103"/>
      <c r="G52" s="99">
        <f t="shared" si="0"/>
        <v>3</v>
      </c>
      <c r="H52" s="100" t="str">
        <f>IF(ISBLANK(VLOOKUP(B52,Informationssicherheit!$C$3:$E$241,3,FALSE)),"",VLOOKUP(B52,Informationssicherheit!$C$3:$E$241,3,FALSE))</f>
        <v/>
      </c>
      <c r="J52" s="91" t="str">
        <f t="shared" si="1"/>
        <v/>
      </c>
      <c r="K52" s="338"/>
      <c r="L52" s="338"/>
      <c r="M52" s="338"/>
      <c r="N52" s="338"/>
      <c r="O52" s="101"/>
      <c r="P52" s="101"/>
      <c r="Q52" s="101"/>
      <c r="R52" s="101"/>
      <c r="S52" s="93"/>
      <c r="T52" s="93"/>
      <c r="U52" s="93"/>
      <c r="V52" s="93"/>
      <c r="W52" s="92"/>
      <c r="X52" s="92"/>
      <c r="Y52" s="92"/>
      <c r="Z52" s="87"/>
      <c r="AA52" s="87"/>
      <c r="AB52" s="87"/>
      <c r="AC52" s="87"/>
      <c r="AD52" s="87"/>
      <c r="AE52" s="87"/>
      <c r="AF52" s="87"/>
      <c r="AG52" s="87"/>
      <c r="AH52" s="87"/>
      <c r="AI52" s="87"/>
      <c r="AJ52" s="87"/>
      <c r="AK52" s="87"/>
      <c r="AL52" s="87"/>
      <c r="AM52" s="87"/>
      <c r="AN52" s="87"/>
    </row>
    <row r="53" spans="1:40" ht="14.4" x14ac:dyDescent="0.3">
      <c r="A53" s="56"/>
      <c r="B53" s="177" t="s">
        <v>99</v>
      </c>
      <c r="C53" s="97" t="s">
        <v>100</v>
      </c>
      <c r="D53" s="103"/>
      <c r="E53" s="103"/>
      <c r="F53" s="103"/>
      <c r="G53" s="99" t="str">
        <f t="shared" si="0"/>
        <v>na</v>
      </c>
      <c r="H53" s="100" t="str">
        <f>IF(ISBLANK(VLOOKUP(B53,Informationssicherheit!$C$3:$E$241,3,FALSE)),"",VLOOKUP(B53,Informationssicherheit!$C$3:$E$241,3,FALSE))</f>
        <v>na</v>
      </c>
      <c r="J53" s="91" t="str">
        <f t="shared" si="1"/>
        <v/>
      </c>
      <c r="K53" s="338"/>
      <c r="L53" s="338"/>
      <c r="M53" s="338"/>
      <c r="N53" s="338"/>
      <c r="O53" s="101"/>
      <c r="P53" s="101"/>
      <c r="Q53" s="101"/>
      <c r="R53" s="101"/>
      <c r="S53" s="93"/>
      <c r="T53" s="93"/>
      <c r="U53" s="93"/>
      <c r="V53" s="93"/>
      <c r="W53" s="92"/>
      <c r="X53" s="92"/>
      <c r="Y53" s="92"/>
      <c r="Z53" s="87"/>
      <c r="AA53" s="87"/>
      <c r="AB53" s="87"/>
      <c r="AC53" s="87"/>
      <c r="AD53" s="87"/>
      <c r="AE53" s="87"/>
      <c r="AF53" s="87"/>
      <c r="AG53" s="87"/>
      <c r="AH53" s="87"/>
      <c r="AI53" s="87"/>
      <c r="AJ53" s="87"/>
      <c r="AK53" s="87"/>
      <c r="AL53" s="87"/>
      <c r="AM53" s="87"/>
      <c r="AN53" s="87"/>
    </row>
    <row r="54" spans="1:40" ht="14.4" x14ac:dyDescent="0.3">
      <c r="B54" s="177" t="s">
        <v>101</v>
      </c>
      <c r="C54" s="97" t="s">
        <v>102</v>
      </c>
      <c r="D54" s="103"/>
      <c r="E54" s="103"/>
      <c r="F54" s="103"/>
      <c r="G54" s="99">
        <f t="shared" si="0"/>
        <v>3</v>
      </c>
      <c r="H54" s="100" t="str">
        <f>IF(ISBLANK(VLOOKUP(B54,Informationssicherheit!$C$3:$E$241,3,FALSE)),"",VLOOKUP(B54,Informationssicherheit!$C$3:$E$241,3,FALSE))</f>
        <v/>
      </c>
      <c r="J54" s="91" t="str">
        <f t="shared" si="1"/>
        <v/>
      </c>
      <c r="K54" s="338"/>
      <c r="L54" s="338"/>
      <c r="M54" s="338"/>
      <c r="N54" s="338"/>
      <c r="O54" s="101"/>
      <c r="P54" s="101"/>
      <c r="Q54" s="101"/>
      <c r="R54" s="101"/>
      <c r="S54" s="93"/>
      <c r="T54" s="93"/>
      <c r="U54" s="93"/>
      <c r="V54" s="93"/>
      <c r="W54" s="92"/>
      <c r="X54" s="92"/>
      <c r="Y54" s="92"/>
      <c r="Z54" s="87"/>
      <c r="AA54" s="87"/>
      <c r="AB54" s="87"/>
      <c r="AC54" s="87"/>
      <c r="AD54" s="87"/>
      <c r="AE54" s="87"/>
      <c r="AF54" s="87"/>
      <c r="AG54" s="87"/>
      <c r="AH54" s="87"/>
      <c r="AI54" s="87"/>
      <c r="AJ54" s="87"/>
      <c r="AK54" s="87"/>
      <c r="AL54" s="87"/>
      <c r="AM54" s="87"/>
      <c r="AN54" s="87"/>
    </row>
    <row r="55" spans="1:40" ht="14.4" x14ac:dyDescent="0.3">
      <c r="B55" s="177" t="s">
        <v>103</v>
      </c>
      <c r="C55" s="97" t="s">
        <v>104</v>
      </c>
      <c r="D55" s="103"/>
      <c r="E55" s="103"/>
      <c r="F55" s="103"/>
      <c r="G55" s="99">
        <f t="shared" si="0"/>
        <v>3</v>
      </c>
      <c r="H55" s="100" t="str">
        <f>IF(ISBLANK(VLOOKUP(B55,Informationssicherheit!$C$3:$E$241,3,FALSE)),"",VLOOKUP(B55,Informationssicherheit!$C$3:$E$241,3,FALSE))</f>
        <v/>
      </c>
      <c r="J55" s="91" t="str">
        <f t="shared" si="1"/>
        <v/>
      </c>
      <c r="K55" s="338"/>
      <c r="L55" s="338"/>
      <c r="M55" s="338"/>
      <c r="N55" s="338"/>
      <c r="O55" s="101"/>
      <c r="P55" s="101"/>
      <c r="Q55" s="101"/>
      <c r="R55" s="101"/>
      <c r="S55" s="93"/>
      <c r="T55" s="93"/>
      <c r="U55" s="93"/>
      <c r="V55" s="93"/>
      <c r="W55" s="92"/>
      <c r="X55" s="92"/>
      <c r="Y55" s="92"/>
      <c r="Z55" s="87"/>
      <c r="AA55" s="87"/>
      <c r="AB55" s="87"/>
      <c r="AC55" s="87"/>
      <c r="AD55" s="87"/>
      <c r="AE55" s="87"/>
      <c r="AF55" s="87"/>
      <c r="AG55" s="87"/>
      <c r="AH55" s="87"/>
      <c r="AI55" s="87"/>
      <c r="AJ55" s="87"/>
      <c r="AK55" s="87"/>
      <c r="AL55" s="87"/>
      <c r="AM55" s="87"/>
      <c r="AN55" s="87"/>
    </row>
    <row r="56" spans="1:40" ht="14.4" x14ac:dyDescent="0.3">
      <c r="B56" s="177" t="s">
        <v>105</v>
      </c>
      <c r="C56" s="97" t="s">
        <v>106</v>
      </c>
      <c r="D56" s="103"/>
      <c r="E56" s="103"/>
      <c r="F56" s="103"/>
      <c r="G56" s="99" t="str">
        <f t="shared" si="0"/>
        <v>na</v>
      </c>
      <c r="H56" s="100" t="str">
        <f>IF(ISBLANK(VLOOKUP(B56,Informationssicherheit!$C$3:$E$241,3,FALSE)),"",VLOOKUP(B56,Informationssicherheit!$C$3:$E$241,3,FALSE))</f>
        <v>na</v>
      </c>
      <c r="J56" s="91" t="str">
        <f t="shared" si="1"/>
        <v/>
      </c>
      <c r="K56" s="338"/>
      <c r="L56" s="338"/>
      <c r="M56" s="338"/>
      <c r="N56" s="338"/>
      <c r="O56" s="101"/>
      <c r="P56" s="101"/>
      <c r="Q56" s="101"/>
      <c r="R56" s="101"/>
      <c r="S56" s="93"/>
      <c r="T56" s="93"/>
      <c r="U56" s="93"/>
      <c r="V56" s="93"/>
      <c r="W56" s="92"/>
      <c r="X56" s="92"/>
      <c r="Y56" s="92"/>
      <c r="Z56" s="87"/>
      <c r="AA56" s="87"/>
      <c r="AB56" s="87"/>
      <c r="AC56" s="87"/>
      <c r="AD56" s="87"/>
      <c r="AE56" s="87"/>
      <c r="AF56" s="87"/>
      <c r="AG56" s="87"/>
      <c r="AH56" s="87"/>
      <c r="AI56" s="87"/>
      <c r="AJ56" s="87"/>
      <c r="AK56" s="87"/>
      <c r="AL56" s="87"/>
      <c r="AM56" s="87"/>
      <c r="AN56" s="87"/>
    </row>
    <row r="57" spans="1:40" ht="14.4" x14ac:dyDescent="0.3">
      <c r="B57" s="177" t="s">
        <v>107</v>
      </c>
      <c r="C57" s="97" t="s">
        <v>108</v>
      </c>
      <c r="D57" s="103"/>
      <c r="E57" s="103"/>
      <c r="F57" s="103"/>
      <c r="G57" s="99">
        <f t="shared" si="0"/>
        <v>3</v>
      </c>
      <c r="H57" s="100" t="str">
        <f>IF(ISBLANK(VLOOKUP(B57,Informationssicherheit!$C$3:$E$241,3,FALSE)),"",VLOOKUP(B57,Informationssicherheit!$C$3:$E$241,3,FALSE))</f>
        <v/>
      </c>
      <c r="J57" s="91" t="str">
        <f t="shared" si="1"/>
        <v/>
      </c>
      <c r="K57" s="338"/>
      <c r="L57" s="338"/>
      <c r="M57" s="338"/>
      <c r="N57" s="338"/>
      <c r="O57" s="101"/>
      <c r="P57" s="101"/>
      <c r="Q57" s="101"/>
      <c r="R57" s="101"/>
      <c r="S57" s="93"/>
      <c r="T57" s="93"/>
      <c r="U57" s="93"/>
      <c r="V57" s="93"/>
      <c r="W57" s="92"/>
      <c r="X57" s="92"/>
      <c r="Y57" s="92"/>
      <c r="Z57" s="87"/>
      <c r="AA57" s="87"/>
      <c r="AB57" s="87"/>
      <c r="AC57" s="87"/>
      <c r="AD57" s="87"/>
      <c r="AE57" s="87"/>
      <c r="AF57" s="87"/>
      <c r="AG57" s="87"/>
      <c r="AH57" s="87"/>
      <c r="AI57" s="87"/>
      <c r="AJ57" s="87"/>
      <c r="AK57" s="87"/>
      <c r="AL57" s="87"/>
      <c r="AM57" s="87"/>
      <c r="AN57" s="87"/>
    </row>
    <row r="58" spans="1:40" ht="14.4" x14ac:dyDescent="0.3">
      <c r="B58" s="177" t="s">
        <v>109</v>
      </c>
      <c r="C58" s="97" t="s">
        <v>110</v>
      </c>
      <c r="D58" s="103"/>
      <c r="E58" s="103"/>
      <c r="F58" s="103"/>
      <c r="G58" s="99">
        <f t="shared" si="0"/>
        <v>3</v>
      </c>
      <c r="H58" s="100" t="str">
        <f>IF(ISBLANK(VLOOKUP(B58,Informationssicherheit!$C$3:$E$241,3,FALSE)),"",VLOOKUP(B58,Informationssicherheit!$C$3:$E$241,3,FALSE))</f>
        <v/>
      </c>
      <c r="J58" s="91" t="str">
        <f t="shared" si="1"/>
        <v/>
      </c>
      <c r="K58" s="338"/>
      <c r="L58" s="338"/>
      <c r="M58" s="338"/>
      <c r="N58" s="338"/>
      <c r="O58" s="101"/>
      <c r="P58" s="101"/>
      <c r="Q58" s="101"/>
      <c r="R58" s="101"/>
      <c r="S58" s="93"/>
      <c r="T58" s="93"/>
      <c r="U58" s="93"/>
      <c r="V58" s="93"/>
      <c r="W58" s="92"/>
      <c r="X58" s="92"/>
      <c r="Y58" s="92"/>
      <c r="Z58" s="87"/>
      <c r="AA58" s="87"/>
      <c r="AB58" s="87"/>
      <c r="AC58" s="87"/>
      <c r="AD58" s="87"/>
      <c r="AE58" s="87"/>
      <c r="AF58" s="87"/>
      <c r="AG58" s="87"/>
      <c r="AH58" s="87"/>
      <c r="AI58" s="87"/>
      <c r="AJ58" s="87"/>
      <c r="AK58" s="87"/>
      <c r="AL58" s="87"/>
      <c r="AM58" s="87"/>
      <c r="AN58" s="87"/>
    </row>
    <row r="59" spans="1:40" ht="14.4" x14ac:dyDescent="0.3">
      <c r="B59" s="177" t="s">
        <v>111</v>
      </c>
      <c r="C59" s="97" t="s">
        <v>112</v>
      </c>
      <c r="D59" s="103"/>
      <c r="E59" s="103"/>
      <c r="F59" s="103"/>
      <c r="G59" s="99">
        <f t="shared" si="0"/>
        <v>3</v>
      </c>
      <c r="H59" s="100" t="str">
        <f>IF(ISBLANK(VLOOKUP(B59,Informationssicherheit!$C$3:$E$241,3,FALSE)),"",VLOOKUP(B59,Informationssicherheit!$C$3:$E$241,3,FALSE))</f>
        <v/>
      </c>
      <c r="J59" s="91" t="str">
        <f t="shared" si="1"/>
        <v/>
      </c>
      <c r="K59" s="338"/>
      <c r="L59" s="338"/>
      <c r="M59" s="338"/>
      <c r="N59" s="338"/>
      <c r="O59" s="101"/>
      <c r="P59" s="101"/>
      <c r="Q59" s="101"/>
      <c r="R59" s="101"/>
      <c r="S59" s="93"/>
      <c r="T59" s="93"/>
      <c r="U59" s="93"/>
      <c r="V59" s="93"/>
      <c r="W59" s="92"/>
      <c r="X59" s="92"/>
      <c r="Y59" s="92"/>
      <c r="Z59" s="87"/>
      <c r="AA59" s="87"/>
      <c r="AB59" s="87"/>
      <c r="AC59" s="87"/>
      <c r="AD59" s="87"/>
      <c r="AE59" s="87"/>
      <c r="AF59" s="87"/>
      <c r="AG59" s="87"/>
      <c r="AH59" s="87"/>
      <c r="AI59" s="87"/>
      <c r="AJ59" s="87"/>
      <c r="AK59" s="87"/>
      <c r="AL59" s="87"/>
      <c r="AM59" s="87"/>
      <c r="AN59" s="87"/>
    </row>
    <row r="60" spans="1:40" ht="14.4" x14ac:dyDescent="0.3">
      <c r="B60" s="177" t="s">
        <v>113</v>
      </c>
      <c r="C60" s="97" t="s">
        <v>114</v>
      </c>
      <c r="D60" s="103"/>
      <c r="E60" s="103"/>
      <c r="F60" s="103"/>
      <c r="G60" s="99" t="str">
        <f t="shared" si="0"/>
        <v>na</v>
      </c>
      <c r="H60" s="100" t="str">
        <f>IF(ISBLANK(VLOOKUP(B60,Informationssicherheit!$C$3:$E$241,3,FALSE)),"",VLOOKUP(B60,Informationssicherheit!$C$3:$E$241,3,FALSE))</f>
        <v>na</v>
      </c>
      <c r="J60" s="91" t="str">
        <f t="shared" si="1"/>
        <v/>
      </c>
      <c r="K60" s="338"/>
      <c r="L60" s="338"/>
      <c r="M60" s="338"/>
      <c r="N60" s="338"/>
      <c r="O60" s="101"/>
      <c r="P60" s="101"/>
      <c r="Q60" s="101"/>
      <c r="R60" s="101"/>
      <c r="S60" s="93"/>
      <c r="T60" s="93"/>
      <c r="U60" s="93"/>
      <c r="V60" s="93"/>
      <c r="W60" s="92"/>
      <c r="X60" s="92"/>
      <c r="Y60" s="92"/>
      <c r="Z60" s="87"/>
      <c r="AA60" s="87"/>
      <c r="AB60" s="87"/>
      <c r="AC60" s="87"/>
      <c r="AD60" s="87"/>
      <c r="AE60" s="87"/>
      <c r="AF60" s="87"/>
      <c r="AG60" s="87"/>
      <c r="AH60" s="87"/>
      <c r="AI60" s="87"/>
      <c r="AJ60" s="87"/>
      <c r="AK60" s="87"/>
      <c r="AL60" s="87"/>
      <c r="AM60" s="87"/>
      <c r="AN60" s="87"/>
    </row>
    <row r="61" spans="1:40" ht="14.4" x14ac:dyDescent="0.3">
      <c r="B61" s="177" t="s">
        <v>115</v>
      </c>
      <c r="C61" s="97" t="s">
        <v>116</v>
      </c>
      <c r="D61" s="103"/>
      <c r="E61" s="103"/>
      <c r="F61" s="103"/>
      <c r="G61" s="99" t="str">
        <f t="shared" si="0"/>
        <v>na</v>
      </c>
      <c r="H61" s="100" t="str">
        <f>IF(ISBLANK(VLOOKUP(B61,Informationssicherheit!$C$3:$E$241,3,FALSE)),"",VLOOKUP(B61,Informationssicherheit!$C$3:$E$241,3,FALSE))</f>
        <v>na</v>
      </c>
      <c r="J61" s="91" t="str">
        <f t="shared" si="1"/>
        <v/>
      </c>
      <c r="K61" s="338"/>
      <c r="L61" s="338"/>
      <c r="M61" s="338"/>
      <c r="N61" s="338"/>
      <c r="O61" s="101"/>
      <c r="P61" s="101"/>
      <c r="Q61" s="101"/>
      <c r="R61" s="101"/>
      <c r="S61" s="93"/>
      <c r="T61" s="93"/>
      <c r="U61" s="93"/>
      <c r="V61" s="93"/>
      <c r="W61" s="92"/>
      <c r="X61" s="92"/>
      <c r="Y61" s="92"/>
      <c r="Z61" s="87"/>
      <c r="AA61" s="87"/>
      <c r="AB61" s="87"/>
      <c r="AC61" s="87"/>
      <c r="AD61" s="87"/>
      <c r="AE61" s="87"/>
      <c r="AF61" s="87"/>
      <c r="AG61" s="87"/>
      <c r="AH61" s="87"/>
      <c r="AI61" s="87"/>
      <c r="AJ61" s="87"/>
      <c r="AK61" s="87"/>
      <c r="AL61" s="87"/>
      <c r="AM61" s="87"/>
      <c r="AN61" s="87"/>
    </row>
    <row r="62" spans="1:40" ht="14.4" x14ac:dyDescent="0.3">
      <c r="B62" s="177" t="s">
        <v>117</v>
      </c>
      <c r="C62" s="97" t="s">
        <v>118</v>
      </c>
      <c r="D62" s="103"/>
      <c r="E62" s="103"/>
      <c r="F62" s="103"/>
      <c r="G62" s="99">
        <f t="shared" si="0"/>
        <v>3</v>
      </c>
      <c r="H62" s="100" t="str">
        <f>IF(ISBLANK(VLOOKUP(B62,Informationssicherheit!$C$3:$E$241,3,FALSE)),"",VLOOKUP(B62,Informationssicherheit!$C$3:$E$241,3,FALSE))</f>
        <v/>
      </c>
      <c r="J62" s="91" t="str">
        <f t="shared" si="1"/>
        <v/>
      </c>
      <c r="K62" s="338"/>
      <c r="L62" s="338"/>
      <c r="M62" s="338"/>
      <c r="N62" s="338"/>
      <c r="O62" s="101"/>
      <c r="P62" s="101"/>
      <c r="Q62" s="101"/>
      <c r="R62" s="101"/>
      <c r="S62" s="93"/>
      <c r="T62" s="93"/>
      <c r="U62" s="93"/>
      <c r="V62" s="93"/>
      <c r="W62" s="92"/>
      <c r="X62" s="92"/>
      <c r="Y62" s="92"/>
      <c r="Z62" s="87"/>
      <c r="AA62" s="87"/>
      <c r="AB62" s="87"/>
      <c r="AC62" s="87"/>
      <c r="AD62" s="87"/>
      <c r="AE62" s="87"/>
      <c r="AF62" s="87"/>
      <c r="AG62" s="87"/>
      <c r="AH62" s="87"/>
      <c r="AI62" s="87"/>
      <c r="AJ62" s="87"/>
      <c r="AK62" s="87"/>
      <c r="AL62" s="87"/>
      <c r="AM62" s="87"/>
      <c r="AN62" s="87"/>
    </row>
    <row r="63" spans="1:40" ht="14.4" x14ac:dyDescent="0.3">
      <c r="B63" s="177" t="s">
        <v>119</v>
      </c>
      <c r="C63" s="97" t="s">
        <v>120</v>
      </c>
      <c r="D63" s="103"/>
      <c r="E63" s="103"/>
      <c r="F63" s="103"/>
      <c r="G63" s="99">
        <f t="shared" si="0"/>
        <v>3</v>
      </c>
      <c r="H63" s="100" t="str">
        <f>IF(ISBLANK(VLOOKUP(B63,Informationssicherheit!$C$3:$E$241,3,FALSE)),"",VLOOKUP(B63,Informationssicherheit!$C$3:$E$241,3,FALSE))</f>
        <v/>
      </c>
      <c r="J63" s="91" t="str">
        <f t="shared" si="1"/>
        <v/>
      </c>
      <c r="K63" s="338"/>
      <c r="L63" s="338"/>
      <c r="M63" s="338"/>
      <c r="N63" s="338"/>
      <c r="O63" s="101"/>
      <c r="P63" s="101"/>
      <c r="Q63" s="101"/>
      <c r="R63" s="101"/>
      <c r="S63" s="93"/>
      <c r="T63" s="93"/>
      <c r="U63" s="93"/>
      <c r="V63" s="93"/>
      <c r="W63" s="92"/>
      <c r="X63" s="92"/>
      <c r="Y63" s="92"/>
      <c r="Z63" s="87"/>
      <c r="AA63" s="87"/>
      <c r="AB63" s="87"/>
      <c r="AC63" s="87"/>
      <c r="AD63" s="87"/>
      <c r="AE63" s="87"/>
      <c r="AF63" s="87"/>
      <c r="AG63" s="87"/>
      <c r="AH63" s="87"/>
      <c r="AI63" s="87"/>
      <c r="AJ63" s="87"/>
      <c r="AK63" s="87"/>
      <c r="AL63" s="87"/>
      <c r="AM63" s="87"/>
      <c r="AN63" s="87"/>
    </row>
    <row r="64" spans="1:40" ht="14.4" x14ac:dyDescent="0.3">
      <c r="B64" s="177" t="s">
        <v>121</v>
      </c>
      <c r="C64" s="97" t="s">
        <v>122</v>
      </c>
      <c r="D64" s="103"/>
      <c r="E64" s="103"/>
      <c r="F64" s="103"/>
      <c r="G64" s="99" t="str">
        <f t="shared" si="0"/>
        <v>na</v>
      </c>
      <c r="H64" s="100" t="str">
        <f>IF(ISBLANK(VLOOKUP(B64,Informationssicherheit!$C$3:$E$241,3,FALSE)),"",VLOOKUP(B64,Informationssicherheit!$C$3:$E$241,3,FALSE))</f>
        <v>na</v>
      </c>
      <c r="J64" s="91" t="str">
        <f t="shared" si="1"/>
        <v/>
      </c>
      <c r="K64" s="338"/>
      <c r="L64" s="338"/>
      <c r="M64" s="338"/>
      <c r="N64" s="338"/>
      <c r="O64" s="101"/>
      <c r="P64" s="101"/>
      <c r="Q64" s="101"/>
      <c r="R64" s="101"/>
      <c r="S64" s="93"/>
      <c r="T64" s="93"/>
      <c r="U64" s="93"/>
      <c r="V64" s="93"/>
      <c r="W64" s="92"/>
      <c r="X64" s="92"/>
      <c r="Y64" s="92"/>
      <c r="Z64" s="87"/>
      <c r="AA64" s="87"/>
      <c r="AB64" s="87"/>
      <c r="AC64" s="87"/>
      <c r="AD64" s="87"/>
      <c r="AE64" s="87"/>
      <c r="AF64" s="87"/>
      <c r="AG64" s="87"/>
      <c r="AH64" s="87"/>
      <c r="AI64" s="87"/>
      <c r="AJ64" s="87"/>
      <c r="AK64" s="87"/>
      <c r="AL64" s="87"/>
      <c r="AM64" s="87"/>
      <c r="AN64" s="87"/>
    </row>
    <row r="65" spans="1:40" ht="14.4" x14ac:dyDescent="0.3">
      <c r="B65" s="177" t="s">
        <v>123</v>
      </c>
      <c r="C65" s="97" t="s">
        <v>124</v>
      </c>
      <c r="D65" s="103"/>
      <c r="E65" s="103"/>
      <c r="F65" s="103"/>
      <c r="G65" s="99">
        <f t="shared" si="0"/>
        <v>3</v>
      </c>
      <c r="H65" s="100" t="str">
        <f>IF(ISBLANK(VLOOKUP(B65,Informationssicherheit!$C$3:$E$241,3,FALSE)),"",VLOOKUP(B65,Informationssicherheit!$C$3:$E$241,3,FALSE))</f>
        <v/>
      </c>
      <c r="J65" s="91" t="str">
        <f t="shared" si="1"/>
        <v/>
      </c>
      <c r="K65" s="338"/>
      <c r="L65" s="338"/>
      <c r="M65" s="338"/>
      <c r="N65" s="338"/>
      <c r="O65" s="101"/>
      <c r="P65" s="101"/>
      <c r="Q65" s="101"/>
      <c r="R65" s="101"/>
      <c r="S65" s="93"/>
      <c r="T65" s="93"/>
      <c r="U65" s="93"/>
      <c r="V65" s="93"/>
      <c r="W65" s="92"/>
      <c r="X65" s="92"/>
      <c r="Y65" s="92"/>
      <c r="Z65" s="87"/>
      <c r="AA65" s="87"/>
      <c r="AB65" s="87"/>
      <c r="AC65" s="87"/>
      <c r="AD65" s="87"/>
      <c r="AE65" s="87"/>
      <c r="AF65" s="87"/>
      <c r="AG65" s="87"/>
      <c r="AH65" s="87"/>
      <c r="AI65" s="87"/>
      <c r="AJ65" s="87"/>
      <c r="AK65" s="87"/>
      <c r="AL65" s="87"/>
      <c r="AM65" s="87"/>
      <c r="AN65" s="87"/>
    </row>
    <row r="66" spans="1:40" ht="14.4" x14ac:dyDescent="0.3">
      <c r="B66" s="177" t="s">
        <v>125</v>
      </c>
      <c r="C66" s="97" t="s">
        <v>126</v>
      </c>
      <c r="D66" s="103"/>
      <c r="E66" s="103"/>
      <c r="F66" s="103"/>
      <c r="G66" s="99" t="str">
        <f t="shared" si="0"/>
        <v>na</v>
      </c>
      <c r="H66" s="100" t="str">
        <f>IF(ISBLANK(VLOOKUP(B66,Informationssicherheit!$C$3:$E$241,3,FALSE)),"",VLOOKUP(B66,Informationssicherheit!$C$3:$E$241,3,FALSE))</f>
        <v>na</v>
      </c>
      <c r="J66" s="91" t="str">
        <f t="shared" si="1"/>
        <v/>
      </c>
      <c r="K66" s="338"/>
      <c r="L66" s="338"/>
      <c r="M66" s="338"/>
      <c r="N66" s="338"/>
      <c r="O66" s="101"/>
      <c r="P66" s="101"/>
      <c r="Q66" s="101"/>
      <c r="R66" s="101"/>
      <c r="S66" s="93"/>
      <c r="T66" s="93"/>
      <c r="U66" s="93"/>
      <c r="V66" s="93"/>
      <c r="W66" s="92"/>
      <c r="X66" s="92"/>
      <c r="Y66" s="92"/>
      <c r="Z66" s="87"/>
      <c r="AA66" s="87"/>
      <c r="AB66" s="87"/>
      <c r="AC66" s="87"/>
      <c r="AD66" s="87"/>
      <c r="AE66" s="87"/>
      <c r="AF66" s="87"/>
      <c r="AG66" s="87"/>
      <c r="AH66" s="87"/>
      <c r="AI66" s="87"/>
      <c r="AJ66" s="87"/>
      <c r="AK66" s="87"/>
      <c r="AL66" s="87"/>
      <c r="AM66" s="87"/>
      <c r="AN66" s="87"/>
    </row>
    <row r="67" spans="1:40" ht="14.4" x14ac:dyDescent="0.3">
      <c r="B67" s="177" t="s">
        <v>127</v>
      </c>
      <c r="C67" s="97" t="s">
        <v>128</v>
      </c>
      <c r="D67" s="103"/>
      <c r="E67" s="103"/>
      <c r="F67" s="103"/>
      <c r="G67" s="99">
        <f t="shared" si="0"/>
        <v>3</v>
      </c>
      <c r="H67" s="100" t="str">
        <f>IF(ISBLANK(VLOOKUP(B67,Informationssicherheit!$C$3:$E$241,3,FALSE)),"",VLOOKUP(B67,Informationssicherheit!$C$3:$E$241,3,FALSE))</f>
        <v/>
      </c>
      <c r="J67" s="91" t="str">
        <f t="shared" si="1"/>
        <v/>
      </c>
      <c r="K67" s="338"/>
      <c r="L67" s="338"/>
      <c r="M67" s="338"/>
      <c r="N67" s="338"/>
      <c r="O67" s="101"/>
      <c r="P67" s="101"/>
      <c r="Q67" s="101"/>
      <c r="R67" s="101"/>
      <c r="S67" s="93"/>
      <c r="T67" s="93"/>
      <c r="U67" s="93"/>
      <c r="V67" s="93"/>
      <c r="W67" s="92"/>
      <c r="X67" s="92"/>
      <c r="Y67" s="92"/>
      <c r="Z67" s="87"/>
      <c r="AA67" s="87"/>
      <c r="AB67" s="87"/>
      <c r="AC67" s="87"/>
      <c r="AD67" s="87"/>
      <c r="AE67" s="87"/>
      <c r="AF67" s="87"/>
      <c r="AG67" s="87"/>
      <c r="AH67" s="87"/>
      <c r="AI67" s="87"/>
      <c r="AJ67" s="87"/>
      <c r="AK67" s="87"/>
      <c r="AL67" s="87"/>
      <c r="AM67" s="87"/>
      <c r="AN67" s="87"/>
    </row>
    <row r="68" spans="1:40" ht="14.4" x14ac:dyDescent="0.3">
      <c r="B68" s="177" t="s">
        <v>129</v>
      </c>
      <c r="C68" s="97" t="s">
        <v>130</v>
      </c>
      <c r="D68" s="103"/>
      <c r="E68" s="103"/>
      <c r="F68" s="103"/>
      <c r="G68" s="99">
        <f t="shared" si="0"/>
        <v>3</v>
      </c>
      <c r="H68" s="100" t="str">
        <f>IF(ISBLANK(VLOOKUP(B68,Informationssicherheit!$C$3:$E$241,3,FALSE)),"",VLOOKUP(B68,Informationssicherheit!$C$3:$E$241,3,FALSE))</f>
        <v/>
      </c>
      <c r="J68" s="91" t="str">
        <f t="shared" si="1"/>
        <v/>
      </c>
      <c r="K68" s="338"/>
      <c r="L68" s="338"/>
      <c r="M68" s="338"/>
      <c r="N68" s="338"/>
      <c r="O68" s="101"/>
      <c r="P68" s="101"/>
      <c r="Q68" s="101"/>
      <c r="R68" s="101"/>
      <c r="S68" s="93"/>
      <c r="T68" s="93"/>
      <c r="U68" s="93"/>
      <c r="V68" s="93"/>
      <c r="W68" s="92"/>
      <c r="X68" s="92"/>
      <c r="Y68" s="92"/>
      <c r="Z68" s="87"/>
      <c r="AA68" s="87"/>
      <c r="AB68" s="87"/>
      <c r="AC68" s="87"/>
      <c r="AD68" s="87"/>
      <c r="AE68" s="87"/>
      <c r="AF68" s="87"/>
      <c r="AG68" s="87"/>
      <c r="AH68" s="87"/>
      <c r="AI68" s="87"/>
      <c r="AJ68" s="87"/>
      <c r="AK68" s="87"/>
      <c r="AL68" s="87"/>
      <c r="AM68" s="87"/>
      <c r="AN68" s="87"/>
    </row>
    <row r="69" spans="1:40" ht="14.4" x14ac:dyDescent="0.3">
      <c r="B69" s="177" t="s">
        <v>131</v>
      </c>
      <c r="C69" s="97" t="s">
        <v>132</v>
      </c>
      <c r="D69" s="103"/>
      <c r="E69" s="103"/>
      <c r="F69" s="103"/>
      <c r="G69" s="99">
        <f t="shared" si="0"/>
        <v>3</v>
      </c>
      <c r="H69" s="100" t="str">
        <f>IF(ISBLANK(VLOOKUP(B69,Informationssicherheit!$C$3:$E$241,3,FALSE)),"",VLOOKUP(B69,Informationssicherheit!$C$3:$E$241,3,FALSE))</f>
        <v/>
      </c>
      <c r="J69" s="91" t="str">
        <f t="shared" si="1"/>
        <v/>
      </c>
      <c r="K69" s="338"/>
      <c r="L69" s="338"/>
      <c r="M69" s="338"/>
      <c r="N69" s="338"/>
      <c r="O69" s="101"/>
      <c r="P69" s="101"/>
      <c r="Q69" s="101"/>
      <c r="R69" s="101"/>
      <c r="S69" s="93"/>
      <c r="T69" s="93"/>
      <c r="U69" s="93"/>
      <c r="V69" s="93"/>
      <c r="W69" s="92"/>
      <c r="X69" s="92"/>
      <c r="Y69" s="92"/>
      <c r="Z69" s="87"/>
      <c r="AA69" s="87"/>
      <c r="AB69" s="87"/>
      <c r="AC69" s="87"/>
      <c r="AD69" s="87"/>
      <c r="AE69" s="87"/>
      <c r="AF69" s="87"/>
      <c r="AG69" s="87"/>
      <c r="AH69" s="87"/>
      <c r="AI69" s="87"/>
      <c r="AJ69" s="87"/>
      <c r="AK69" s="87"/>
      <c r="AL69" s="87"/>
      <c r="AM69" s="87"/>
      <c r="AN69" s="87"/>
    </row>
    <row r="70" spans="1:40" ht="14.4" x14ac:dyDescent="0.3">
      <c r="B70" s="177" t="s">
        <v>133</v>
      </c>
      <c r="C70" s="97" t="s">
        <v>134</v>
      </c>
      <c r="D70" s="103"/>
      <c r="E70" s="103"/>
      <c r="F70" s="103"/>
      <c r="G70" s="99">
        <f t="shared" si="0"/>
        <v>3</v>
      </c>
      <c r="H70" s="100" t="str">
        <f>IF(ISBLANK(VLOOKUP(B70,Informationssicherheit!$C$3:$E$241,3,FALSE)),"",VLOOKUP(B70,Informationssicherheit!$C$3:$E$241,3,FALSE))</f>
        <v/>
      </c>
      <c r="J70" s="91" t="str">
        <f t="shared" si="1"/>
        <v/>
      </c>
      <c r="K70" s="338"/>
      <c r="L70" s="338"/>
      <c r="M70" s="91"/>
      <c r="N70" s="91"/>
      <c r="O70" s="92"/>
      <c r="P70" s="92"/>
      <c r="Q70" s="92"/>
      <c r="R70" s="101"/>
      <c r="S70" s="93"/>
      <c r="T70" s="93"/>
      <c r="U70" s="93"/>
      <c r="V70" s="93"/>
      <c r="W70" s="92"/>
      <c r="X70" s="92"/>
      <c r="Y70" s="92"/>
      <c r="Z70" s="87"/>
      <c r="AA70" s="87"/>
      <c r="AB70" s="87"/>
      <c r="AC70" s="87"/>
      <c r="AD70" s="87"/>
      <c r="AE70" s="87"/>
      <c r="AF70" s="87"/>
      <c r="AG70" s="87"/>
      <c r="AH70" s="87"/>
      <c r="AI70" s="87"/>
      <c r="AJ70" s="87"/>
      <c r="AK70" s="87"/>
      <c r="AL70" s="87"/>
      <c r="AM70" s="87"/>
      <c r="AN70" s="87"/>
    </row>
    <row r="71" spans="1:40" ht="14.4" x14ac:dyDescent="0.3">
      <c r="B71" s="177" t="s">
        <v>135</v>
      </c>
      <c r="C71" s="97" t="s">
        <v>136</v>
      </c>
      <c r="D71" s="103"/>
      <c r="E71" s="103"/>
      <c r="F71" s="103"/>
      <c r="G71" s="99">
        <f t="shared" si="0"/>
        <v>3</v>
      </c>
      <c r="H71" s="100" t="str">
        <f>IF(ISBLANK(VLOOKUP(B71,Informationssicherheit!$C$3:$E$241,3,FALSE)),"",VLOOKUP(B71,Informationssicherheit!$C$3:$E$241,3,FALSE))</f>
        <v/>
      </c>
      <c r="J71" s="91" t="str">
        <f t="shared" si="1"/>
        <v/>
      </c>
      <c r="K71" s="338"/>
      <c r="L71" s="338"/>
      <c r="M71" s="91"/>
      <c r="N71" s="343"/>
      <c r="O71" s="92"/>
      <c r="P71" s="92"/>
      <c r="Q71" s="92"/>
      <c r="R71" s="92"/>
      <c r="S71" s="93"/>
      <c r="T71" s="93"/>
      <c r="U71" s="93"/>
      <c r="V71" s="93"/>
      <c r="W71" s="92"/>
      <c r="X71" s="92"/>
      <c r="Y71" s="92"/>
      <c r="Z71" s="87"/>
      <c r="AA71" s="87"/>
      <c r="AB71" s="87"/>
      <c r="AC71" s="87"/>
      <c r="AD71" s="87"/>
      <c r="AE71" s="87"/>
      <c r="AF71" s="87"/>
      <c r="AG71" s="87"/>
      <c r="AH71" s="87"/>
      <c r="AI71" s="87"/>
      <c r="AJ71" s="87"/>
      <c r="AK71" s="87"/>
      <c r="AL71" s="87"/>
      <c r="AM71" s="87"/>
      <c r="AN71" s="87"/>
    </row>
    <row r="72" spans="1:40" x14ac:dyDescent="0.25">
      <c r="B72" s="106" t="s">
        <v>137</v>
      </c>
      <c r="C72" s="107" t="s">
        <v>954</v>
      </c>
      <c r="G72" s="108">
        <f>SUM(G17:G71)/COUNT(G17:G71)</f>
        <v>3</v>
      </c>
      <c r="H72" s="108" t="str">
        <f>IF(COUNT(H17:H71)=0,"",SUM(H17:H71)/COUNT(H17:H71))</f>
        <v/>
      </c>
      <c r="J72" s="341" t="str">
        <f>IF(COUNT(J17:J71)=0,"",SUM(J17:J71)/COUNT(J17:J71))</f>
        <v/>
      </c>
      <c r="K72" s="342"/>
      <c r="L72" s="341"/>
      <c r="M72" s="343"/>
      <c r="N72" s="343"/>
      <c r="O72" s="92"/>
      <c r="P72" s="92"/>
      <c r="Q72" s="92"/>
      <c r="R72" s="92"/>
      <c r="S72" s="93"/>
      <c r="T72" s="93"/>
      <c r="U72" s="93"/>
      <c r="V72" s="93"/>
      <c r="W72" s="92"/>
      <c r="X72" s="92"/>
      <c r="Y72" s="92"/>
      <c r="Z72" s="87"/>
      <c r="AA72" s="87"/>
      <c r="AB72" s="87"/>
      <c r="AC72" s="87"/>
      <c r="AD72" s="87"/>
      <c r="AE72" s="87"/>
      <c r="AF72" s="87"/>
      <c r="AG72" s="87"/>
      <c r="AH72" s="87"/>
      <c r="AI72" s="87"/>
      <c r="AJ72" s="87"/>
      <c r="AK72" s="87"/>
      <c r="AL72" s="87"/>
      <c r="AM72" s="87"/>
      <c r="AN72" s="87"/>
    </row>
    <row r="73" spans="1:40" x14ac:dyDescent="0.25">
      <c r="B73" s="109"/>
      <c r="C73" s="110" t="s">
        <v>138</v>
      </c>
      <c r="G73" s="111"/>
      <c r="H73" s="87"/>
      <c r="J73" s="91"/>
      <c r="K73" s="91"/>
      <c r="L73" s="91"/>
      <c r="M73" s="92"/>
      <c r="N73" s="91"/>
      <c r="O73" s="92"/>
      <c r="P73" s="92"/>
      <c r="Q73" s="92"/>
      <c r="R73" s="92"/>
      <c r="S73" s="93"/>
      <c r="T73" s="93"/>
      <c r="U73" s="93"/>
      <c r="V73" s="93"/>
      <c r="W73" s="92"/>
      <c r="X73" s="92"/>
      <c r="Y73" s="92"/>
      <c r="Z73" s="87"/>
      <c r="AA73" s="87"/>
      <c r="AB73" s="87"/>
      <c r="AC73" s="87"/>
      <c r="AD73" s="87"/>
      <c r="AE73" s="87"/>
      <c r="AF73" s="87"/>
      <c r="AG73" s="87"/>
      <c r="AH73" s="87"/>
      <c r="AI73" s="87"/>
      <c r="AJ73" s="87"/>
      <c r="AK73" s="87"/>
      <c r="AL73" s="87"/>
      <c r="AM73" s="87"/>
      <c r="AN73" s="87"/>
    </row>
    <row r="74" spans="1:40" x14ac:dyDescent="0.25">
      <c r="C74" s="110" t="s">
        <v>139</v>
      </c>
      <c r="G74" s="111"/>
      <c r="H74" s="111"/>
      <c r="J74" s="91"/>
      <c r="K74" s="91"/>
      <c r="L74" s="91"/>
      <c r="M74" s="92"/>
      <c r="N74" s="91"/>
      <c r="O74" s="92"/>
      <c r="P74" s="92"/>
      <c r="Q74" s="92"/>
      <c r="R74" s="92"/>
      <c r="S74" s="93"/>
      <c r="T74" s="93"/>
      <c r="U74" s="93"/>
      <c r="V74" s="93"/>
      <c r="W74" s="92"/>
      <c r="X74" s="92"/>
      <c r="Y74" s="92"/>
      <c r="Z74" s="87"/>
      <c r="AA74" s="87"/>
      <c r="AB74" s="87"/>
      <c r="AC74" s="87"/>
      <c r="AD74" s="87"/>
      <c r="AE74" s="87"/>
      <c r="AF74" s="87"/>
      <c r="AG74" s="87"/>
      <c r="AH74" s="87"/>
      <c r="AI74" s="87"/>
      <c r="AJ74" s="87"/>
      <c r="AK74" s="87"/>
      <c r="AL74" s="87"/>
      <c r="AM74" s="87"/>
      <c r="AN74" s="87"/>
    </row>
    <row r="75" spans="1:40" ht="20.100000000000001" customHeight="1" x14ac:dyDescent="0.25">
      <c r="B75" s="112"/>
      <c r="W75" s="87"/>
      <c r="X75" s="87"/>
      <c r="Y75" s="87"/>
      <c r="Z75" s="87"/>
      <c r="AA75" s="87"/>
      <c r="AB75" s="87"/>
      <c r="AC75" s="87"/>
      <c r="AD75" s="87"/>
      <c r="AE75" s="87"/>
      <c r="AF75" s="87"/>
      <c r="AG75" s="87"/>
      <c r="AH75" s="87"/>
      <c r="AI75" s="87"/>
      <c r="AJ75" s="87"/>
      <c r="AK75" s="87"/>
      <c r="AL75" s="87"/>
      <c r="AM75" s="87"/>
      <c r="AN75" s="87"/>
    </row>
    <row r="76" spans="1:40" ht="60" customHeight="1" x14ac:dyDescent="0.25">
      <c r="B76" s="472" t="s">
        <v>140</v>
      </c>
      <c r="C76" s="473"/>
      <c r="D76" s="473"/>
      <c r="E76" s="473"/>
      <c r="F76" s="473"/>
      <c r="G76" s="75"/>
      <c r="H76" s="75"/>
      <c r="W76" s="87"/>
      <c r="X76" s="87"/>
      <c r="Y76" s="87"/>
      <c r="Z76" s="87"/>
      <c r="AA76" s="87"/>
      <c r="AB76" s="87"/>
      <c r="AC76" s="87"/>
      <c r="AD76" s="87"/>
      <c r="AE76" s="87"/>
      <c r="AF76" s="87"/>
      <c r="AG76" s="87"/>
      <c r="AH76" s="87"/>
      <c r="AI76" s="87"/>
      <c r="AJ76" s="87"/>
      <c r="AK76" s="87"/>
      <c r="AL76" s="87"/>
      <c r="AM76" s="87"/>
      <c r="AN76" s="87"/>
    </row>
    <row r="77" spans="1:40" ht="33.75" customHeight="1" x14ac:dyDescent="0.25">
      <c r="B77" s="467" t="s">
        <v>6</v>
      </c>
      <c r="C77" s="468"/>
      <c r="D77" s="222" t="str">
        <f>J107</f>
        <v/>
      </c>
      <c r="E77" s="223"/>
      <c r="F77" s="224" t="s">
        <v>7</v>
      </c>
      <c r="G77" s="222">
        <f>G107</f>
        <v>3</v>
      </c>
      <c r="H77" s="225"/>
      <c r="W77" s="87"/>
      <c r="X77" s="87"/>
      <c r="Y77" s="87"/>
      <c r="Z77" s="87"/>
      <c r="AA77" s="87"/>
      <c r="AB77" s="87"/>
      <c r="AC77" s="87"/>
      <c r="AD77" s="87"/>
      <c r="AE77" s="87"/>
      <c r="AF77" s="87"/>
      <c r="AG77" s="87"/>
      <c r="AH77" s="87"/>
      <c r="AI77" s="87"/>
      <c r="AJ77" s="87"/>
      <c r="AK77" s="87"/>
      <c r="AL77" s="87"/>
      <c r="AM77" s="87"/>
      <c r="AN77" s="87"/>
    </row>
    <row r="78" spans="1:40" ht="20.100000000000001" customHeight="1" x14ac:dyDescent="0.25">
      <c r="B78" s="88" t="s">
        <v>10</v>
      </c>
      <c r="W78" s="87"/>
      <c r="X78" s="87"/>
      <c r="Y78" s="87"/>
      <c r="Z78" s="87"/>
      <c r="AA78" s="87"/>
      <c r="AB78" s="87"/>
      <c r="AC78" s="87"/>
      <c r="AD78" s="87"/>
      <c r="AE78" s="87"/>
      <c r="AF78" s="87"/>
      <c r="AG78" s="87"/>
      <c r="AH78" s="87"/>
      <c r="AI78" s="87"/>
      <c r="AJ78" s="87"/>
      <c r="AK78" s="87"/>
      <c r="AL78" s="87"/>
      <c r="AM78" s="87"/>
      <c r="AN78" s="87"/>
    </row>
    <row r="79" spans="1:40" s="83" customFormat="1" ht="26.4" x14ac:dyDescent="0.3">
      <c r="A79" s="57"/>
      <c r="B79" s="230" t="s">
        <v>11</v>
      </c>
      <c r="C79" s="469" t="s">
        <v>12</v>
      </c>
      <c r="D79" s="469"/>
      <c r="E79" s="469"/>
      <c r="F79" s="469"/>
      <c r="G79" s="231" t="s">
        <v>13</v>
      </c>
      <c r="H79" s="232" t="s">
        <v>14</v>
      </c>
      <c r="I79" s="94"/>
      <c r="J79" s="335" t="s">
        <v>15</v>
      </c>
      <c r="K79" s="333"/>
      <c r="L79" s="333"/>
      <c r="M79" s="82"/>
      <c r="N79" s="333"/>
      <c r="O79" s="82"/>
      <c r="P79" s="82"/>
      <c r="Q79" s="82"/>
      <c r="R79" s="82"/>
      <c r="S79" s="322"/>
      <c r="T79" s="322"/>
      <c r="U79" s="322"/>
      <c r="V79" s="322"/>
      <c r="W79" s="82"/>
      <c r="X79" s="82"/>
      <c r="Y79" s="82"/>
      <c r="Z79" s="82"/>
      <c r="AA79" s="82"/>
      <c r="AB79" s="82"/>
      <c r="AC79" s="82"/>
      <c r="AD79" s="82"/>
      <c r="AE79" s="82"/>
      <c r="AF79" s="82"/>
      <c r="AG79" s="82"/>
      <c r="AH79" s="82"/>
      <c r="AI79" s="82"/>
      <c r="AJ79" s="82"/>
      <c r="AK79" s="82"/>
      <c r="AL79" s="82"/>
      <c r="AM79" s="82"/>
      <c r="AN79" s="82"/>
    </row>
    <row r="80" spans="1:40" s="83" customFormat="1" x14ac:dyDescent="0.3">
      <c r="A80" s="57"/>
      <c r="B80" s="204" t="s">
        <v>141</v>
      </c>
      <c r="C80" s="113" t="s">
        <v>142</v>
      </c>
      <c r="D80" s="114"/>
      <c r="E80" s="114"/>
      <c r="F80" s="114"/>
      <c r="G80" s="231"/>
      <c r="H80" s="232"/>
      <c r="I80" s="94"/>
      <c r="J80" s="333"/>
      <c r="K80" s="333"/>
      <c r="L80" s="333"/>
      <c r="M80" s="82"/>
      <c r="N80" s="333"/>
      <c r="O80" s="82"/>
      <c r="P80" s="82"/>
      <c r="Q80" s="82"/>
      <c r="R80" s="82"/>
      <c r="S80" s="322"/>
      <c r="T80" s="322"/>
      <c r="U80" s="322"/>
      <c r="V80" s="322"/>
      <c r="W80" s="82"/>
      <c r="X80" s="82"/>
      <c r="Y80" s="82"/>
      <c r="Z80" s="82"/>
      <c r="AA80" s="82"/>
      <c r="AB80" s="82"/>
      <c r="AC80" s="82"/>
      <c r="AD80" s="82"/>
      <c r="AE80" s="82"/>
      <c r="AF80" s="82"/>
      <c r="AG80" s="82"/>
      <c r="AH80" s="82"/>
      <c r="AI80" s="82"/>
      <c r="AJ80" s="82"/>
      <c r="AK80" s="82"/>
      <c r="AL80" s="82"/>
      <c r="AM80" s="82"/>
      <c r="AN80" s="82"/>
    </row>
    <row r="81" spans="2:40" ht="14.4" x14ac:dyDescent="0.3">
      <c r="B81" s="205" t="s">
        <v>143</v>
      </c>
      <c r="C81" s="97" t="s">
        <v>144</v>
      </c>
      <c r="D81" s="98"/>
      <c r="E81" s="98"/>
      <c r="F81" s="98"/>
      <c r="G81" s="99">
        <f>IF(H81="na","na",3)</f>
        <v>3</v>
      </c>
      <c r="H81" s="104" t="str">
        <f>IF(ISBLANK(Prototypenschutz!E5),"",Prototypenschutz!E5)</f>
        <v/>
      </c>
      <c r="J81" s="6" t="str">
        <f t="shared" ref="J81:J106" si="2">IF(H81="na","",IF(H81="","",IF((H81)&gt;G81,G81,(H81))))</f>
        <v/>
      </c>
      <c r="W81" s="87"/>
      <c r="X81" s="87"/>
      <c r="Y81" s="87"/>
      <c r="Z81" s="87"/>
      <c r="AA81" s="87"/>
      <c r="AB81" s="87"/>
      <c r="AC81" s="87"/>
      <c r="AD81" s="87"/>
      <c r="AE81" s="87"/>
      <c r="AF81" s="87"/>
      <c r="AG81" s="87"/>
      <c r="AH81" s="87"/>
      <c r="AI81" s="87"/>
      <c r="AJ81" s="87"/>
      <c r="AK81" s="87"/>
      <c r="AL81" s="87"/>
      <c r="AM81" s="87"/>
      <c r="AN81" s="87"/>
    </row>
    <row r="82" spans="2:40" ht="14.4" x14ac:dyDescent="0.3">
      <c r="B82" s="205" t="s">
        <v>145</v>
      </c>
      <c r="C82" s="97" t="s">
        <v>146</v>
      </c>
      <c r="D82" s="102"/>
      <c r="E82" s="102"/>
      <c r="F82" s="102"/>
      <c r="G82" s="99">
        <f>IF(H82="na","na",3)</f>
        <v>3</v>
      </c>
      <c r="H82" s="104" t="str">
        <f>IF(ISBLANK(Prototypenschutz!E6),"",Prototypenschutz!E6)</f>
        <v/>
      </c>
      <c r="J82" s="6" t="str">
        <f t="shared" si="2"/>
        <v/>
      </c>
      <c r="W82" s="87"/>
      <c r="X82" s="87"/>
      <c r="Y82" s="87"/>
      <c r="Z82" s="87"/>
      <c r="AA82" s="87"/>
      <c r="AB82" s="87"/>
      <c r="AC82" s="87"/>
      <c r="AD82" s="87"/>
      <c r="AE82" s="87"/>
      <c r="AF82" s="87"/>
      <c r="AG82" s="87"/>
      <c r="AH82" s="87"/>
      <c r="AI82" s="87"/>
      <c r="AJ82" s="87"/>
      <c r="AK82" s="87"/>
      <c r="AL82" s="87"/>
      <c r="AM82" s="87"/>
      <c r="AN82" s="87"/>
    </row>
    <row r="83" spans="2:40" ht="14.4" x14ac:dyDescent="0.3">
      <c r="B83" s="205" t="s">
        <v>147</v>
      </c>
      <c r="C83" s="97" t="s">
        <v>148</v>
      </c>
      <c r="D83" s="102"/>
      <c r="E83" s="102"/>
      <c r="F83" s="102"/>
      <c r="G83" s="99">
        <f t="shared" ref="G83:G106" si="3">IF(H83="na","na",3)</f>
        <v>3</v>
      </c>
      <c r="H83" s="104" t="str">
        <f>IF(ISBLANK(Prototypenschutz!E7),"",Prototypenschutz!E7)</f>
        <v/>
      </c>
      <c r="J83" s="6" t="str">
        <f t="shared" si="2"/>
        <v/>
      </c>
      <c r="W83" s="87"/>
      <c r="X83" s="87"/>
      <c r="Y83" s="87"/>
      <c r="Z83" s="87"/>
      <c r="AA83" s="87"/>
      <c r="AB83" s="87"/>
      <c r="AC83" s="87"/>
      <c r="AD83" s="87"/>
      <c r="AE83" s="87"/>
      <c r="AF83" s="87"/>
      <c r="AG83" s="87"/>
      <c r="AH83" s="87"/>
      <c r="AI83" s="87"/>
      <c r="AJ83" s="87"/>
      <c r="AK83" s="87"/>
      <c r="AL83" s="87"/>
      <c r="AM83" s="87"/>
      <c r="AN83" s="87"/>
    </row>
    <row r="84" spans="2:40" ht="14.4" x14ac:dyDescent="0.3">
      <c r="B84" s="205" t="s">
        <v>149</v>
      </c>
      <c r="C84" s="97" t="s">
        <v>150</v>
      </c>
      <c r="D84" s="103"/>
      <c r="E84" s="103"/>
      <c r="F84" s="103"/>
      <c r="G84" s="99">
        <f t="shared" si="3"/>
        <v>3</v>
      </c>
      <c r="H84" s="104" t="str">
        <f>IF(ISBLANK(Prototypenschutz!E8),"",Prototypenschutz!E8)</f>
        <v/>
      </c>
      <c r="J84" s="6" t="str">
        <f t="shared" si="2"/>
        <v/>
      </c>
      <c r="W84" s="87"/>
      <c r="X84" s="87"/>
      <c r="Y84" s="87"/>
      <c r="Z84" s="87"/>
      <c r="AA84" s="87"/>
      <c r="AB84" s="87"/>
      <c r="AC84" s="87"/>
      <c r="AD84" s="87"/>
      <c r="AE84" s="87"/>
      <c r="AF84" s="87"/>
      <c r="AG84" s="87"/>
      <c r="AH84" s="87"/>
      <c r="AI84" s="87"/>
      <c r="AJ84" s="87"/>
      <c r="AK84" s="87"/>
      <c r="AL84" s="87"/>
      <c r="AM84" s="87"/>
      <c r="AN84" s="87"/>
    </row>
    <row r="85" spans="2:40" ht="14.4" x14ac:dyDescent="0.3">
      <c r="B85" s="205" t="s">
        <v>151</v>
      </c>
      <c r="C85" s="97" t="s">
        <v>152</v>
      </c>
      <c r="D85" s="103"/>
      <c r="E85" s="103"/>
      <c r="F85" s="103"/>
      <c r="G85" s="99">
        <f t="shared" si="3"/>
        <v>3</v>
      </c>
      <c r="H85" s="104" t="str">
        <f>IF(ISBLANK(Prototypenschutz!E9),"",Prototypenschutz!E9)</f>
        <v/>
      </c>
      <c r="J85" s="6" t="str">
        <f t="shared" si="2"/>
        <v/>
      </c>
      <c r="W85" s="87"/>
      <c r="X85" s="87"/>
      <c r="Y85" s="87"/>
      <c r="Z85" s="87"/>
      <c r="AA85" s="87"/>
      <c r="AB85" s="87"/>
      <c r="AC85" s="87"/>
      <c r="AD85" s="87"/>
      <c r="AE85" s="87"/>
      <c r="AF85" s="87"/>
      <c r="AG85" s="87"/>
      <c r="AH85" s="87"/>
      <c r="AI85" s="87"/>
      <c r="AJ85" s="87"/>
      <c r="AK85" s="87"/>
      <c r="AL85" s="87"/>
      <c r="AM85" s="87"/>
      <c r="AN85" s="87"/>
    </row>
    <row r="86" spans="2:40" ht="14.4" x14ac:dyDescent="0.3">
      <c r="B86" s="205" t="s">
        <v>153</v>
      </c>
      <c r="C86" s="97" t="s">
        <v>154</v>
      </c>
      <c r="D86" s="103"/>
      <c r="E86" s="103"/>
      <c r="F86" s="103"/>
      <c r="G86" s="99">
        <f t="shared" si="3"/>
        <v>3</v>
      </c>
      <c r="H86" s="104" t="str">
        <f>IF(ISBLANK(Prototypenschutz!E10),"",Prototypenschutz!E10)</f>
        <v/>
      </c>
      <c r="J86" s="6" t="str">
        <f t="shared" si="2"/>
        <v/>
      </c>
      <c r="W86" s="87"/>
      <c r="X86" s="87"/>
      <c r="Y86" s="87"/>
      <c r="Z86" s="87"/>
      <c r="AA86" s="87"/>
      <c r="AB86" s="87"/>
      <c r="AC86" s="87"/>
      <c r="AD86" s="87"/>
      <c r="AE86" s="87"/>
      <c r="AF86" s="87"/>
      <c r="AG86" s="87"/>
      <c r="AH86" s="87"/>
      <c r="AI86" s="87"/>
      <c r="AJ86" s="87"/>
      <c r="AK86" s="87"/>
      <c r="AL86" s="87"/>
      <c r="AM86" s="87"/>
      <c r="AN86" s="87"/>
    </row>
    <row r="87" spans="2:40" ht="14.4" x14ac:dyDescent="0.3">
      <c r="B87" s="205" t="s">
        <v>155</v>
      </c>
      <c r="C87" s="97" t="s">
        <v>156</v>
      </c>
      <c r="D87" s="103"/>
      <c r="E87" s="103"/>
      <c r="F87" s="103"/>
      <c r="G87" s="99">
        <f t="shared" si="3"/>
        <v>3</v>
      </c>
      <c r="H87" s="104" t="str">
        <f>IF(ISBLANK(Prototypenschutz!E11),"",Prototypenschutz!E11)</f>
        <v/>
      </c>
      <c r="J87" s="6" t="str">
        <f t="shared" si="2"/>
        <v/>
      </c>
      <c r="W87" s="87"/>
      <c r="X87" s="87"/>
      <c r="Y87" s="87"/>
      <c r="Z87" s="87"/>
      <c r="AA87" s="87"/>
      <c r="AB87" s="87"/>
      <c r="AC87" s="87"/>
      <c r="AD87" s="87"/>
      <c r="AE87" s="87"/>
      <c r="AF87" s="87"/>
      <c r="AG87" s="87"/>
      <c r="AH87" s="87"/>
      <c r="AI87" s="87"/>
      <c r="AJ87" s="87"/>
      <c r="AK87" s="87"/>
      <c r="AL87" s="87"/>
      <c r="AM87" s="87"/>
      <c r="AN87" s="87"/>
    </row>
    <row r="88" spans="2:40" ht="14.4" x14ac:dyDescent="0.3">
      <c r="B88" s="205" t="s">
        <v>157</v>
      </c>
      <c r="C88" s="97" t="s">
        <v>158</v>
      </c>
      <c r="D88" s="103"/>
      <c r="E88" s="103"/>
      <c r="F88" s="103"/>
      <c r="G88" s="99">
        <f t="shared" si="3"/>
        <v>3</v>
      </c>
      <c r="H88" s="104" t="str">
        <f>IF(ISBLANK(Prototypenschutz!E12),"",Prototypenschutz!E12)</f>
        <v/>
      </c>
      <c r="J88" s="6" t="str">
        <f t="shared" si="2"/>
        <v/>
      </c>
      <c r="W88" s="87"/>
      <c r="X88" s="87"/>
      <c r="Y88" s="87"/>
      <c r="Z88" s="87"/>
      <c r="AA88" s="87"/>
      <c r="AB88" s="87"/>
      <c r="AC88" s="87"/>
      <c r="AD88" s="87"/>
      <c r="AE88" s="87"/>
      <c r="AF88" s="87"/>
      <c r="AG88" s="87"/>
      <c r="AH88" s="87"/>
      <c r="AI88" s="87"/>
      <c r="AJ88" s="87"/>
      <c r="AK88" s="87"/>
      <c r="AL88" s="87"/>
      <c r="AM88" s="87"/>
      <c r="AN88" s="87"/>
    </row>
    <row r="89" spans="2:40" x14ac:dyDescent="0.25">
      <c r="B89" s="204" t="s">
        <v>159</v>
      </c>
      <c r="C89" s="115" t="s">
        <v>160</v>
      </c>
      <c r="D89" s="103"/>
      <c r="E89" s="103"/>
      <c r="F89" s="103"/>
      <c r="G89" s="99"/>
      <c r="H89" s="104"/>
      <c r="J89" s="6" t="str">
        <f t="shared" si="2"/>
        <v/>
      </c>
      <c r="W89" s="87"/>
      <c r="X89" s="87"/>
      <c r="Y89" s="87"/>
      <c r="Z89" s="87"/>
      <c r="AA89" s="87"/>
      <c r="AB89" s="87"/>
      <c r="AC89" s="87"/>
      <c r="AD89" s="87"/>
      <c r="AE89" s="87"/>
      <c r="AF89" s="87"/>
      <c r="AG89" s="87"/>
      <c r="AH89" s="87"/>
      <c r="AI89" s="87"/>
      <c r="AJ89" s="87"/>
      <c r="AK89" s="87"/>
      <c r="AL89" s="87"/>
      <c r="AM89" s="87"/>
      <c r="AN89" s="87"/>
    </row>
    <row r="90" spans="2:40" ht="14.4" x14ac:dyDescent="0.3">
      <c r="B90" s="205" t="s">
        <v>161</v>
      </c>
      <c r="C90" s="97" t="s">
        <v>162</v>
      </c>
      <c r="D90" s="103"/>
      <c r="E90" s="103"/>
      <c r="F90" s="103"/>
      <c r="G90" s="99">
        <f t="shared" si="3"/>
        <v>3</v>
      </c>
      <c r="H90" s="104" t="str">
        <f>IF(ISBLANK(Prototypenschutz!E14),"",Prototypenschutz!E14)</f>
        <v/>
      </c>
      <c r="J90" s="6" t="str">
        <f t="shared" si="2"/>
        <v/>
      </c>
      <c r="W90" s="87"/>
      <c r="X90" s="87"/>
      <c r="Y90" s="87"/>
      <c r="Z90" s="87"/>
      <c r="AA90" s="87"/>
      <c r="AB90" s="87"/>
      <c r="AC90" s="87"/>
      <c r="AD90" s="87"/>
      <c r="AE90" s="87"/>
      <c r="AF90" s="87"/>
      <c r="AG90" s="87"/>
      <c r="AH90" s="87"/>
      <c r="AI90" s="87"/>
      <c r="AJ90" s="87"/>
      <c r="AK90" s="87"/>
      <c r="AL90" s="87"/>
      <c r="AM90" s="87"/>
      <c r="AN90" s="87"/>
    </row>
    <row r="91" spans="2:40" ht="14.4" x14ac:dyDescent="0.3">
      <c r="B91" s="205" t="s">
        <v>163</v>
      </c>
      <c r="C91" s="97" t="s">
        <v>164</v>
      </c>
      <c r="D91" s="103"/>
      <c r="E91" s="103"/>
      <c r="F91" s="103"/>
      <c r="G91" s="99">
        <f t="shared" si="3"/>
        <v>3</v>
      </c>
      <c r="H91" s="104" t="str">
        <f>IF(ISBLANK(Prototypenschutz!E15),"",Prototypenschutz!E15)</f>
        <v/>
      </c>
      <c r="J91" s="6" t="str">
        <f t="shared" si="2"/>
        <v/>
      </c>
      <c r="W91" s="87"/>
      <c r="X91" s="87"/>
      <c r="Y91" s="87"/>
      <c r="Z91" s="87"/>
      <c r="AA91" s="87"/>
      <c r="AB91" s="87"/>
      <c r="AC91" s="87"/>
      <c r="AD91" s="87"/>
      <c r="AE91" s="87"/>
      <c r="AF91" s="87"/>
      <c r="AG91" s="87"/>
      <c r="AH91" s="87"/>
      <c r="AI91" s="87"/>
      <c r="AJ91" s="87"/>
      <c r="AK91" s="87"/>
      <c r="AL91" s="87"/>
      <c r="AM91" s="87"/>
      <c r="AN91" s="87"/>
    </row>
    <row r="92" spans="2:40" ht="14.4" x14ac:dyDescent="0.3">
      <c r="B92" s="205" t="s">
        <v>165</v>
      </c>
      <c r="C92" s="97" t="s">
        <v>166</v>
      </c>
      <c r="D92" s="103"/>
      <c r="E92" s="103"/>
      <c r="F92" s="103"/>
      <c r="G92" s="99">
        <f t="shared" si="3"/>
        <v>3</v>
      </c>
      <c r="H92" s="104" t="str">
        <f>IF(ISBLANK(Prototypenschutz!E16),"",Prototypenschutz!E16)</f>
        <v/>
      </c>
      <c r="J92" s="6" t="str">
        <f t="shared" si="2"/>
        <v/>
      </c>
      <c r="W92" s="87"/>
      <c r="X92" s="87"/>
      <c r="Y92" s="87"/>
      <c r="Z92" s="87"/>
      <c r="AA92" s="87"/>
      <c r="AB92" s="87"/>
      <c r="AC92" s="87"/>
      <c r="AD92" s="87"/>
      <c r="AE92" s="87"/>
      <c r="AF92" s="87"/>
      <c r="AG92" s="87"/>
      <c r="AH92" s="87"/>
      <c r="AI92" s="87"/>
      <c r="AJ92" s="87"/>
      <c r="AK92" s="87"/>
      <c r="AL92" s="87"/>
      <c r="AM92" s="87"/>
      <c r="AN92" s="87"/>
    </row>
    <row r="93" spans="2:40" ht="14.4" x14ac:dyDescent="0.3">
      <c r="B93" s="205" t="s">
        <v>167</v>
      </c>
      <c r="C93" s="97" t="s">
        <v>168</v>
      </c>
      <c r="D93" s="103"/>
      <c r="E93" s="103"/>
      <c r="F93" s="103"/>
      <c r="G93" s="99">
        <f t="shared" si="3"/>
        <v>3</v>
      </c>
      <c r="H93" s="104" t="str">
        <f>IF(ISBLANK(Prototypenschutz!E17),"",Prototypenschutz!E17)</f>
        <v/>
      </c>
      <c r="J93" s="6" t="str">
        <f t="shared" si="2"/>
        <v/>
      </c>
      <c r="W93" s="87"/>
      <c r="X93" s="87"/>
      <c r="Y93" s="87"/>
      <c r="Z93" s="87"/>
      <c r="AA93" s="87"/>
      <c r="AB93" s="87"/>
      <c r="AC93" s="87"/>
      <c r="AD93" s="87"/>
      <c r="AE93" s="87"/>
      <c r="AF93" s="87"/>
      <c r="AG93" s="87"/>
      <c r="AH93" s="87"/>
      <c r="AI93" s="87"/>
      <c r="AJ93" s="87"/>
      <c r="AK93" s="87"/>
      <c r="AL93" s="87"/>
      <c r="AM93" s="87"/>
      <c r="AN93" s="87"/>
    </row>
    <row r="94" spans="2:40" ht="14.4" x14ac:dyDescent="0.3">
      <c r="B94" s="205" t="s">
        <v>169</v>
      </c>
      <c r="C94" s="97" t="s">
        <v>170</v>
      </c>
      <c r="D94" s="103"/>
      <c r="E94" s="103"/>
      <c r="F94" s="103"/>
      <c r="G94" s="99">
        <f t="shared" si="3"/>
        <v>3</v>
      </c>
      <c r="H94" s="104" t="str">
        <f>IF(ISBLANK(Prototypenschutz!E18),"",Prototypenschutz!E18)</f>
        <v/>
      </c>
      <c r="J94" s="6" t="str">
        <f t="shared" si="2"/>
        <v/>
      </c>
      <c r="W94" s="87"/>
      <c r="X94" s="87"/>
      <c r="Y94" s="87"/>
      <c r="Z94" s="87"/>
      <c r="AA94" s="87"/>
      <c r="AB94" s="87"/>
      <c r="AC94" s="87"/>
      <c r="AD94" s="87"/>
      <c r="AE94" s="87"/>
      <c r="AF94" s="87"/>
      <c r="AG94" s="87"/>
      <c r="AH94" s="87"/>
      <c r="AI94" s="87"/>
      <c r="AJ94" s="87"/>
      <c r="AK94" s="87"/>
      <c r="AL94" s="87"/>
      <c r="AM94" s="87"/>
      <c r="AN94" s="87"/>
    </row>
    <row r="95" spans="2:40" ht="14.4" x14ac:dyDescent="0.3">
      <c r="B95" s="205" t="s">
        <v>171</v>
      </c>
      <c r="C95" s="97" t="s">
        <v>172</v>
      </c>
      <c r="D95" s="103"/>
      <c r="E95" s="103"/>
      <c r="F95" s="103"/>
      <c r="G95" s="99">
        <f t="shared" si="3"/>
        <v>3</v>
      </c>
      <c r="H95" s="104" t="str">
        <f>IF(ISBLANK(Prototypenschutz!E19),"",Prototypenschutz!E19)</f>
        <v/>
      </c>
      <c r="J95" s="6" t="str">
        <f t="shared" si="2"/>
        <v/>
      </c>
      <c r="W95" s="87"/>
      <c r="X95" s="87"/>
      <c r="Y95" s="87"/>
      <c r="Z95" s="87"/>
      <c r="AA95" s="87"/>
      <c r="AB95" s="87"/>
      <c r="AC95" s="87"/>
      <c r="AD95" s="87"/>
      <c r="AE95" s="87"/>
      <c r="AF95" s="87"/>
      <c r="AG95" s="87"/>
      <c r="AH95" s="87"/>
      <c r="AI95" s="87"/>
      <c r="AJ95" s="87"/>
      <c r="AK95" s="87"/>
      <c r="AL95" s="87"/>
      <c r="AM95" s="87"/>
      <c r="AN95" s="87"/>
    </row>
    <row r="96" spans="2:40" ht="14.4" x14ac:dyDescent="0.3">
      <c r="B96" s="205" t="s">
        <v>173</v>
      </c>
      <c r="C96" s="97" t="s">
        <v>174</v>
      </c>
      <c r="D96" s="103"/>
      <c r="E96" s="103"/>
      <c r="F96" s="103"/>
      <c r="G96" s="99">
        <f t="shared" si="3"/>
        <v>3</v>
      </c>
      <c r="H96" s="104" t="str">
        <f>IF(ISBLANK(Prototypenschutz!E20),"",Prototypenschutz!E20)</f>
        <v/>
      </c>
      <c r="J96" s="6" t="str">
        <f t="shared" si="2"/>
        <v/>
      </c>
      <c r="W96" s="87"/>
      <c r="X96" s="87"/>
      <c r="Y96" s="87"/>
      <c r="Z96" s="87"/>
      <c r="AA96" s="87"/>
      <c r="AB96" s="87"/>
      <c r="AC96" s="87"/>
      <c r="AD96" s="87"/>
      <c r="AE96" s="87"/>
      <c r="AF96" s="87"/>
      <c r="AG96" s="87"/>
      <c r="AH96" s="87"/>
      <c r="AI96" s="87"/>
      <c r="AJ96" s="87"/>
      <c r="AK96" s="87"/>
      <c r="AL96" s="87"/>
      <c r="AM96" s="87"/>
      <c r="AN96" s="87"/>
    </row>
    <row r="97" spans="2:40" x14ac:dyDescent="0.25">
      <c r="B97" s="206" t="s">
        <v>175</v>
      </c>
      <c r="C97" s="115" t="s">
        <v>176</v>
      </c>
      <c r="D97" s="103"/>
      <c r="E97" s="103"/>
      <c r="F97" s="103"/>
      <c r="G97" s="99"/>
      <c r="H97" s="104"/>
      <c r="J97" s="6" t="str">
        <f t="shared" si="2"/>
        <v/>
      </c>
      <c r="W97" s="87"/>
      <c r="X97" s="87"/>
      <c r="Y97" s="87"/>
      <c r="Z97" s="87"/>
      <c r="AA97" s="87"/>
      <c r="AB97" s="87"/>
      <c r="AC97" s="87"/>
      <c r="AD97" s="87"/>
      <c r="AE97" s="87"/>
      <c r="AF97" s="87"/>
      <c r="AG97" s="87"/>
      <c r="AH97" s="87"/>
      <c r="AI97" s="87"/>
      <c r="AJ97" s="87"/>
      <c r="AK97" s="87"/>
      <c r="AL97" s="87"/>
      <c r="AM97" s="87"/>
      <c r="AN97" s="87"/>
    </row>
    <row r="98" spans="2:40" ht="14.4" x14ac:dyDescent="0.3">
      <c r="B98" s="205" t="s">
        <v>177</v>
      </c>
      <c r="C98" s="97" t="s">
        <v>178</v>
      </c>
      <c r="D98" s="103"/>
      <c r="E98" s="103"/>
      <c r="F98" s="103"/>
      <c r="G98" s="99">
        <f t="shared" si="3"/>
        <v>3</v>
      </c>
      <c r="H98" s="104" t="str">
        <f>IF(ISBLANK(Prototypenschutz!E22),"",Prototypenschutz!E22)</f>
        <v/>
      </c>
      <c r="J98" s="6" t="str">
        <f t="shared" si="2"/>
        <v/>
      </c>
      <c r="W98" s="87"/>
      <c r="X98" s="87"/>
      <c r="Y98" s="87"/>
      <c r="Z98" s="87"/>
      <c r="AA98" s="87"/>
      <c r="AB98" s="87"/>
      <c r="AC98" s="87"/>
      <c r="AD98" s="87"/>
      <c r="AE98" s="87"/>
      <c r="AF98" s="87"/>
      <c r="AG98" s="87"/>
      <c r="AH98" s="87"/>
      <c r="AI98" s="87"/>
      <c r="AJ98" s="87"/>
      <c r="AK98" s="87"/>
      <c r="AL98" s="87"/>
      <c r="AM98" s="87"/>
      <c r="AN98" s="87"/>
    </row>
    <row r="99" spans="2:40" ht="14.4" x14ac:dyDescent="0.3">
      <c r="B99" s="205" t="s">
        <v>179</v>
      </c>
      <c r="C99" s="97" t="s">
        <v>180</v>
      </c>
      <c r="D99" s="103"/>
      <c r="E99" s="103"/>
      <c r="F99" s="103"/>
      <c r="G99" s="99">
        <f t="shared" si="3"/>
        <v>3</v>
      </c>
      <c r="H99" s="104" t="str">
        <f>IF(ISBLANK(Prototypenschutz!E23),"",Prototypenschutz!E23)</f>
        <v/>
      </c>
      <c r="J99" s="6" t="str">
        <f t="shared" si="2"/>
        <v/>
      </c>
      <c r="W99" s="87"/>
      <c r="X99" s="87"/>
      <c r="Y99" s="87"/>
      <c r="Z99" s="87"/>
      <c r="AA99" s="87"/>
      <c r="AB99" s="87"/>
      <c r="AC99" s="87"/>
      <c r="AD99" s="87"/>
      <c r="AE99" s="87"/>
      <c r="AF99" s="87"/>
      <c r="AG99" s="87"/>
      <c r="AH99" s="87"/>
      <c r="AI99" s="87"/>
      <c r="AJ99" s="87"/>
      <c r="AK99" s="87"/>
      <c r="AL99" s="87"/>
      <c r="AM99" s="87"/>
      <c r="AN99" s="87"/>
    </row>
    <row r="100" spans="2:40" x14ac:dyDescent="0.25">
      <c r="B100" s="206" t="s">
        <v>181</v>
      </c>
      <c r="C100" s="115" t="s">
        <v>182</v>
      </c>
      <c r="D100" s="103"/>
      <c r="E100" s="103"/>
      <c r="F100" s="103"/>
      <c r="G100" s="99"/>
      <c r="H100" s="104"/>
      <c r="J100" s="6" t="str">
        <f t="shared" si="2"/>
        <v/>
      </c>
      <c r="W100" s="87"/>
      <c r="X100" s="87"/>
      <c r="Y100" s="87"/>
      <c r="Z100" s="87"/>
      <c r="AA100" s="87"/>
      <c r="AB100" s="87"/>
      <c r="AC100" s="87"/>
      <c r="AD100" s="87"/>
      <c r="AE100" s="87"/>
      <c r="AF100" s="87"/>
      <c r="AG100" s="87"/>
      <c r="AH100" s="87"/>
      <c r="AI100" s="87"/>
      <c r="AJ100" s="87"/>
      <c r="AK100" s="87"/>
      <c r="AL100" s="87"/>
      <c r="AM100" s="87"/>
      <c r="AN100" s="87"/>
    </row>
    <row r="101" spans="2:40" ht="14.4" x14ac:dyDescent="0.3">
      <c r="B101" s="205" t="s">
        <v>183</v>
      </c>
      <c r="C101" s="97" t="s">
        <v>184</v>
      </c>
      <c r="D101" s="103"/>
      <c r="E101" s="103"/>
      <c r="F101" s="103"/>
      <c r="G101" s="99">
        <f t="shared" si="3"/>
        <v>3</v>
      </c>
      <c r="H101" s="104" t="str">
        <f>IF(ISBLANK(Prototypenschutz!E25),"",Prototypenschutz!E25)</f>
        <v/>
      </c>
      <c r="J101" s="6" t="str">
        <f t="shared" si="2"/>
        <v/>
      </c>
      <c r="W101" s="87"/>
      <c r="X101" s="87"/>
      <c r="Y101" s="87"/>
      <c r="Z101" s="87"/>
      <c r="AA101" s="87"/>
      <c r="AB101" s="87"/>
      <c r="AC101" s="87"/>
      <c r="AD101" s="87"/>
      <c r="AE101" s="87"/>
      <c r="AF101" s="87"/>
      <c r="AG101" s="87"/>
      <c r="AH101" s="87"/>
      <c r="AI101" s="87"/>
      <c r="AJ101" s="87"/>
      <c r="AK101" s="87"/>
      <c r="AL101" s="87"/>
      <c r="AM101" s="87"/>
      <c r="AN101" s="87"/>
    </row>
    <row r="102" spans="2:40" ht="14.4" x14ac:dyDescent="0.3">
      <c r="B102" s="205" t="s">
        <v>185</v>
      </c>
      <c r="C102" s="97" t="s">
        <v>186</v>
      </c>
      <c r="D102" s="103"/>
      <c r="E102" s="103"/>
      <c r="F102" s="103"/>
      <c r="G102" s="99">
        <f t="shared" si="3"/>
        <v>3</v>
      </c>
      <c r="H102" s="104" t="str">
        <f>IF(ISBLANK(Prototypenschutz!E26),"",Prototypenschutz!E26)</f>
        <v/>
      </c>
      <c r="J102" s="6" t="str">
        <f t="shared" si="2"/>
        <v/>
      </c>
      <c r="W102" s="87"/>
      <c r="X102" s="87"/>
      <c r="Y102" s="87"/>
      <c r="Z102" s="87"/>
      <c r="AA102" s="87"/>
      <c r="AB102" s="87"/>
      <c r="AC102" s="87"/>
      <c r="AD102" s="87"/>
      <c r="AE102" s="87"/>
      <c r="AF102" s="87"/>
      <c r="AG102" s="87"/>
      <c r="AH102" s="87"/>
      <c r="AI102" s="87"/>
      <c r="AJ102" s="87"/>
      <c r="AK102" s="87"/>
      <c r="AL102" s="87"/>
      <c r="AM102" s="87"/>
      <c r="AN102" s="87"/>
    </row>
    <row r="103" spans="2:40" ht="14.4" x14ac:dyDescent="0.3">
      <c r="B103" s="205" t="s">
        <v>187</v>
      </c>
      <c r="C103" s="97" t="s">
        <v>188</v>
      </c>
      <c r="D103" s="103"/>
      <c r="E103" s="103"/>
      <c r="F103" s="103"/>
      <c r="G103" s="99">
        <f t="shared" si="3"/>
        <v>3</v>
      </c>
      <c r="H103" s="104" t="str">
        <f>IF(ISBLANK(Prototypenschutz!E27),"",Prototypenschutz!E27)</f>
        <v/>
      </c>
      <c r="J103" s="6" t="str">
        <f t="shared" si="2"/>
        <v/>
      </c>
      <c r="W103" s="87"/>
      <c r="X103" s="87"/>
      <c r="Y103" s="87"/>
      <c r="Z103" s="87"/>
      <c r="AA103" s="87"/>
      <c r="AB103" s="87"/>
      <c r="AC103" s="87"/>
      <c r="AD103" s="87"/>
      <c r="AE103" s="87"/>
      <c r="AF103" s="87"/>
      <c r="AG103" s="87"/>
      <c r="AH103" s="87"/>
      <c r="AI103" s="87"/>
      <c r="AJ103" s="87"/>
      <c r="AK103" s="87"/>
      <c r="AL103" s="87"/>
      <c r="AM103" s="87"/>
      <c r="AN103" s="87"/>
    </row>
    <row r="104" spans="2:40" x14ac:dyDescent="0.25">
      <c r="B104" s="206" t="s">
        <v>189</v>
      </c>
      <c r="C104" s="115" t="s">
        <v>190</v>
      </c>
      <c r="D104" s="103"/>
      <c r="E104" s="103"/>
      <c r="F104" s="103"/>
      <c r="G104" s="99"/>
      <c r="H104" s="104"/>
      <c r="J104" s="6" t="str">
        <f t="shared" si="2"/>
        <v/>
      </c>
      <c r="W104" s="87"/>
      <c r="X104" s="87"/>
      <c r="Y104" s="87"/>
      <c r="Z104" s="87"/>
      <c r="AA104" s="87"/>
      <c r="AB104" s="87"/>
      <c r="AC104" s="87"/>
      <c r="AD104" s="87"/>
      <c r="AE104" s="87"/>
      <c r="AF104" s="87"/>
      <c r="AG104" s="87"/>
      <c r="AH104" s="87"/>
      <c r="AI104" s="87"/>
      <c r="AJ104" s="87"/>
      <c r="AK104" s="87"/>
      <c r="AL104" s="87"/>
      <c r="AM104" s="87"/>
      <c r="AN104" s="87"/>
    </row>
    <row r="105" spans="2:40" ht="14.4" x14ac:dyDescent="0.3">
      <c r="B105" s="205" t="s">
        <v>191</v>
      </c>
      <c r="C105" s="97" t="s">
        <v>192</v>
      </c>
      <c r="D105" s="103"/>
      <c r="E105" s="103"/>
      <c r="F105" s="103"/>
      <c r="G105" s="99">
        <f t="shared" si="3"/>
        <v>3</v>
      </c>
      <c r="H105" s="104" t="str">
        <f>IF(ISBLANK(Prototypenschutz!E29),"",Prototypenschutz!E29)</f>
        <v/>
      </c>
      <c r="J105" s="6" t="str">
        <f t="shared" si="2"/>
        <v/>
      </c>
      <c r="W105" s="87"/>
      <c r="X105" s="87"/>
      <c r="Y105" s="87"/>
      <c r="Z105" s="87"/>
      <c r="AA105" s="87"/>
      <c r="AB105" s="87"/>
      <c r="AC105" s="87"/>
      <c r="AD105" s="87"/>
      <c r="AE105" s="87"/>
      <c r="AF105" s="87"/>
      <c r="AG105" s="87"/>
      <c r="AH105" s="87"/>
      <c r="AI105" s="87"/>
      <c r="AJ105" s="87"/>
      <c r="AK105" s="87"/>
      <c r="AL105" s="87"/>
      <c r="AM105" s="87"/>
      <c r="AN105" s="87"/>
    </row>
    <row r="106" spans="2:40" ht="14.4" x14ac:dyDescent="0.3">
      <c r="B106" s="205" t="s">
        <v>193</v>
      </c>
      <c r="C106" s="97" t="s">
        <v>194</v>
      </c>
      <c r="D106" s="103"/>
      <c r="E106" s="103"/>
      <c r="F106" s="103"/>
      <c r="G106" s="99">
        <f t="shared" si="3"/>
        <v>3</v>
      </c>
      <c r="H106" s="104" t="str">
        <f>IF(ISBLANK(Prototypenschutz!E30),"",Prototypenschutz!E30)</f>
        <v/>
      </c>
      <c r="J106" s="6" t="str">
        <f t="shared" si="2"/>
        <v/>
      </c>
      <c r="W106" s="87"/>
      <c r="X106" s="87"/>
      <c r="Y106" s="87"/>
      <c r="Z106" s="87"/>
      <c r="AA106" s="87"/>
      <c r="AB106" s="87"/>
      <c r="AC106" s="87"/>
      <c r="AD106" s="87"/>
      <c r="AE106" s="87"/>
      <c r="AF106" s="87"/>
      <c r="AG106" s="87"/>
      <c r="AH106" s="87"/>
      <c r="AI106" s="87"/>
      <c r="AJ106" s="87"/>
      <c r="AK106" s="87"/>
      <c r="AL106" s="87"/>
      <c r="AM106" s="87"/>
      <c r="AN106" s="87"/>
    </row>
    <row r="107" spans="2:40" ht="20.100000000000001" customHeight="1" x14ac:dyDescent="0.25">
      <c r="B107" s="203"/>
      <c r="C107" s="116"/>
      <c r="D107" s="117"/>
      <c r="E107" s="117"/>
      <c r="F107" s="117"/>
      <c r="G107" s="118">
        <f>SUM(G81:G106)/COUNT(G81:G106)</f>
        <v>3</v>
      </c>
      <c r="H107" s="119" t="str">
        <f>IF(COUNT(H81:H106)=0,"",SUM(H81:H106)/COUNT(H81:H106))</f>
        <v/>
      </c>
      <c r="I107" s="120"/>
      <c r="J107" s="344" t="str">
        <f>IF(COUNT(J81:J106)=0,"",SUM(J81:J106)/COUNT(J81:J106))</f>
        <v/>
      </c>
      <c r="W107" s="87"/>
      <c r="X107" s="87"/>
      <c r="Y107" s="87"/>
      <c r="Z107" s="87"/>
      <c r="AA107" s="87"/>
      <c r="AB107" s="87"/>
      <c r="AC107" s="87"/>
      <c r="AD107" s="87"/>
      <c r="AE107" s="87"/>
      <c r="AF107" s="87"/>
      <c r="AG107" s="87"/>
      <c r="AH107" s="87"/>
      <c r="AI107" s="87"/>
      <c r="AJ107" s="87"/>
      <c r="AK107" s="87"/>
      <c r="AL107" s="87"/>
      <c r="AM107" s="87"/>
      <c r="AN107" s="87"/>
    </row>
    <row r="108" spans="2:40" ht="20.100000000000001" customHeight="1" x14ac:dyDescent="0.25">
      <c r="B108" s="87"/>
      <c r="C108" s="87"/>
      <c r="D108" s="87"/>
      <c r="E108" s="87"/>
      <c r="F108" s="87"/>
      <c r="G108" s="6"/>
      <c r="H108" s="91"/>
      <c r="I108" s="120"/>
      <c r="J108" s="91"/>
      <c r="W108" s="87"/>
      <c r="X108" s="87"/>
      <c r="Y108" s="87"/>
      <c r="Z108" s="87"/>
      <c r="AA108" s="87"/>
      <c r="AB108" s="87"/>
      <c r="AC108" s="87"/>
      <c r="AD108" s="87"/>
      <c r="AE108" s="87"/>
      <c r="AF108" s="87"/>
      <c r="AG108" s="87"/>
      <c r="AH108" s="87"/>
      <c r="AI108" s="87"/>
      <c r="AJ108" s="87"/>
      <c r="AK108" s="87"/>
      <c r="AL108" s="87"/>
      <c r="AM108" s="87"/>
      <c r="AN108" s="87"/>
    </row>
    <row r="109" spans="2:40" x14ac:dyDescent="0.25">
      <c r="B109" s="87"/>
      <c r="C109" s="87"/>
      <c r="D109" s="87"/>
      <c r="E109" s="87"/>
      <c r="F109" s="87"/>
      <c r="G109" s="121">
        <f>IF(COUNT(G81:G106,G17:G71)=0,"",SUM(G81:G106,G17:G71)/COUNT(G81:G106,G17:G71))</f>
        <v>3</v>
      </c>
      <c r="H109" s="121" t="str">
        <f>IF(COUNT(H81:H106,H17:H71)=0,"",SUM(H81:H106,H17:H71)/COUNT(H81:H106,H17:H71))</f>
        <v/>
      </c>
      <c r="I109" s="122"/>
      <c r="J109" s="121" t="str">
        <f>IF(COUNT(J81:J106,J17:J71)=0,"",SUM(J81:J106,J17:J71)/COUNT(J81:J106,J17:J71))</f>
        <v/>
      </c>
      <c r="W109" s="87"/>
      <c r="X109" s="87"/>
      <c r="Y109" s="87"/>
      <c r="Z109" s="87"/>
      <c r="AA109" s="87"/>
      <c r="AB109" s="87"/>
      <c r="AC109" s="87"/>
      <c r="AD109" s="87"/>
      <c r="AE109" s="87"/>
      <c r="AF109" s="87"/>
      <c r="AG109" s="87"/>
      <c r="AH109" s="87"/>
      <c r="AI109" s="87"/>
      <c r="AJ109" s="87"/>
      <c r="AK109" s="87"/>
      <c r="AL109" s="87"/>
      <c r="AM109" s="87"/>
      <c r="AN109" s="87"/>
    </row>
    <row r="110" spans="2:40" x14ac:dyDescent="0.25">
      <c r="B110" s="87"/>
      <c r="C110" s="87"/>
      <c r="D110" s="87"/>
      <c r="E110" s="87"/>
      <c r="F110" s="87"/>
      <c r="G110" s="87"/>
      <c r="H110" s="87"/>
      <c r="W110" s="87"/>
      <c r="X110" s="87"/>
      <c r="Y110" s="87"/>
      <c r="Z110" s="87"/>
      <c r="AA110" s="87"/>
      <c r="AB110" s="87"/>
      <c r="AC110" s="87"/>
      <c r="AD110" s="87"/>
      <c r="AE110" s="87"/>
      <c r="AF110" s="87"/>
      <c r="AG110" s="87"/>
      <c r="AH110" s="87"/>
      <c r="AI110" s="87"/>
      <c r="AJ110" s="87"/>
      <c r="AK110" s="87"/>
      <c r="AL110" s="87"/>
      <c r="AM110" s="87"/>
      <c r="AN110" s="87"/>
    </row>
    <row r="111" spans="2:40" x14ac:dyDescent="0.25">
      <c r="B111" s="87"/>
      <c r="C111" s="87"/>
      <c r="D111" s="87"/>
      <c r="E111" s="87"/>
      <c r="F111" s="87"/>
      <c r="G111" s="87"/>
      <c r="H111" s="87"/>
      <c r="W111" s="87"/>
      <c r="X111" s="87"/>
      <c r="Y111" s="87"/>
      <c r="Z111" s="87"/>
      <c r="AA111" s="87"/>
      <c r="AB111" s="87"/>
      <c r="AC111" s="87"/>
      <c r="AD111" s="87"/>
      <c r="AE111" s="87"/>
      <c r="AF111" s="87"/>
      <c r="AG111" s="87"/>
      <c r="AH111" s="87"/>
      <c r="AI111" s="87"/>
      <c r="AJ111" s="87"/>
      <c r="AK111" s="87"/>
      <c r="AL111" s="87"/>
      <c r="AM111" s="87"/>
      <c r="AN111" s="87"/>
    </row>
    <row r="112" spans="2:40" x14ac:dyDescent="0.25">
      <c r="B112" s="87"/>
      <c r="C112" s="87"/>
      <c r="D112" s="87"/>
      <c r="E112" s="87"/>
      <c r="F112" s="87"/>
      <c r="G112" s="87"/>
      <c r="H112" s="87"/>
      <c r="W112" s="87"/>
      <c r="X112" s="87"/>
      <c r="Y112" s="87"/>
      <c r="Z112" s="87"/>
      <c r="AA112" s="87"/>
      <c r="AB112" s="87"/>
      <c r="AC112" s="87"/>
      <c r="AD112" s="87"/>
      <c r="AE112" s="87"/>
      <c r="AF112" s="87"/>
      <c r="AG112" s="87"/>
      <c r="AH112" s="87"/>
      <c r="AI112" s="87"/>
      <c r="AJ112" s="87"/>
      <c r="AK112" s="87"/>
      <c r="AL112" s="87"/>
      <c r="AM112" s="87"/>
      <c r="AN112" s="87"/>
    </row>
    <row r="113" spans="2:40" ht="55.5" customHeight="1" x14ac:dyDescent="0.25">
      <c r="B113" s="470"/>
      <c r="C113" s="471"/>
      <c r="D113" s="471"/>
      <c r="E113" s="471"/>
      <c r="F113" s="471"/>
      <c r="G113" s="77"/>
      <c r="H113" s="77"/>
      <c r="W113" s="87"/>
      <c r="X113" s="87"/>
      <c r="Y113" s="87"/>
      <c r="Z113" s="87"/>
      <c r="AA113" s="87"/>
      <c r="AB113" s="87"/>
      <c r="AC113" s="87"/>
      <c r="AD113" s="87"/>
      <c r="AE113" s="87"/>
      <c r="AF113" s="87"/>
      <c r="AG113" s="87"/>
      <c r="AH113" s="87"/>
      <c r="AI113" s="87"/>
      <c r="AJ113" s="87"/>
      <c r="AK113" s="87"/>
      <c r="AL113" s="87"/>
      <c r="AM113" s="87"/>
      <c r="AN113" s="87"/>
    </row>
    <row r="114" spans="2:40" ht="33.75" customHeight="1" x14ac:dyDescent="0.25">
      <c r="B114" s="87"/>
      <c r="C114" s="87"/>
      <c r="D114" s="87"/>
      <c r="E114" s="87"/>
      <c r="F114" s="87"/>
      <c r="G114" s="87"/>
      <c r="H114" s="87"/>
      <c r="W114" s="87"/>
      <c r="X114" s="87"/>
      <c r="Y114" s="87"/>
      <c r="Z114" s="87"/>
      <c r="AA114" s="87"/>
      <c r="AB114" s="87"/>
      <c r="AC114" s="87"/>
      <c r="AD114" s="87"/>
      <c r="AE114" s="87"/>
      <c r="AF114" s="87"/>
      <c r="AG114" s="87"/>
      <c r="AH114" s="87"/>
      <c r="AI114" s="87"/>
      <c r="AJ114" s="87"/>
      <c r="AK114" s="87"/>
      <c r="AL114" s="87"/>
      <c r="AM114" s="87"/>
      <c r="AN114" s="87"/>
    </row>
    <row r="115" spans="2:40" x14ac:dyDescent="0.25">
      <c r="W115" s="87"/>
      <c r="X115" s="87"/>
      <c r="Y115" s="87"/>
      <c r="Z115" s="87"/>
      <c r="AA115" s="87"/>
      <c r="AB115" s="87"/>
      <c r="AC115" s="87"/>
      <c r="AD115" s="87"/>
      <c r="AE115" s="87"/>
      <c r="AF115" s="87"/>
      <c r="AG115" s="87"/>
      <c r="AH115" s="87"/>
      <c r="AI115" s="87"/>
      <c r="AJ115" s="87"/>
      <c r="AK115" s="87"/>
      <c r="AL115" s="87"/>
      <c r="AM115" s="87"/>
      <c r="AN115" s="87"/>
    </row>
    <row r="116" spans="2:40" x14ac:dyDescent="0.25">
      <c r="W116" s="87"/>
      <c r="X116" s="87"/>
      <c r="Y116" s="87"/>
      <c r="Z116" s="87"/>
      <c r="AA116" s="87"/>
      <c r="AB116" s="87"/>
      <c r="AC116" s="87"/>
      <c r="AD116" s="87"/>
      <c r="AE116" s="87"/>
      <c r="AF116" s="87"/>
      <c r="AG116" s="87"/>
      <c r="AH116" s="87"/>
      <c r="AI116" s="87"/>
      <c r="AJ116" s="87"/>
      <c r="AK116" s="87"/>
      <c r="AL116" s="87"/>
      <c r="AM116" s="87"/>
      <c r="AN116" s="87"/>
    </row>
    <row r="117" spans="2:40" x14ac:dyDescent="0.25">
      <c r="W117" s="87"/>
      <c r="X117" s="87"/>
      <c r="Y117" s="87"/>
      <c r="Z117" s="87"/>
      <c r="AA117" s="87"/>
      <c r="AB117" s="87"/>
      <c r="AC117" s="87"/>
      <c r="AD117" s="87"/>
      <c r="AE117" s="87"/>
      <c r="AF117" s="87"/>
      <c r="AG117" s="87"/>
      <c r="AH117" s="87"/>
      <c r="AI117" s="87"/>
      <c r="AJ117" s="87"/>
      <c r="AK117" s="87"/>
      <c r="AL117" s="87"/>
      <c r="AM117" s="87"/>
      <c r="AN117" s="87"/>
    </row>
    <row r="118" spans="2:40" x14ac:dyDescent="0.25">
      <c r="W118" s="87"/>
      <c r="X118" s="87"/>
      <c r="Y118" s="87"/>
      <c r="Z118" s="87"/>
      <c r="AA118" s="87"/>
      <c r="AB118" s="87"/>
      <c r="AC118" s="87"/>
      <c r="AD118" s="87"/>
      <c r="AE118" s="87"/>
      <c r="AF118" s="87"/>
      <c r="AG118" s="87"/>
      <c r="AH118" s="87"/>
      <c r="AI118" s="87"/>
      <c r="AJ118" s="87"/>
      <c r="AK118" s="87"/>
      <c r="AL118" s="87"/>
      <c r="AM118" s="87"/>
      <c r="AN118" s="87"/>
    </row>
    <row r="119" spans="2:40" x14ac:dyDescent="0.25">
      <c r="W119" s="87"/>
      <c r="X119" s="87"/>
      <c r="Y119" s="87"/>
      <c r="Z119" s="87"/>
      <c r="AA119" s="87"/>
      <c r="AB119" s="87"/>
      <c r="AC119" s="87"/>
      <c r="AD119" s="87"/>
      <c r="AE119" s="87"/>
      <c r="AF119" s="87"/>
      <c r="AG119" s="87"/>
      <c r="AH119" s="87"/>
      <c r="AI119" s="87"/>
      <c r="AJ119" s="87"/>
      <c r="AK119" s="87"/>
      <c r="AL119" s="87"/>
      <c r="AM119" s="87"/>
      <c r="AN119" s="87"/>
    </row>
    <row r="120" spans="2:40" x14ac:dyDescent="0.25">
      <c r="W120" s="87"/>
      <c r="X120" s="87"/>
      <c r="Y120" s="87"/>
      <c r="Z120" s="87"/>
      <c r="AA120" s="87"/>
      <c r="AB120" s="87"/>
      <c r="AC120" s="87"/>
      <c r="AD120" s="87"/>
      <c r="AE120" s="87"/>
      <c r="AF120" s="87"/>
      <c r="AG120" s="87"/>
      <c r="AH120" s="87"/>
      <c r="AI120" s="87"/>
      <c r="AJ120" s="87"/>
      <c r="AK120" s="87"/>
      <c r="AL120" s="87"/>
      <c r="AM120" s="87"/>
      <c r="AN120" s="87"/>
    </row>
    <row r="121" spans="2:40" x14ac:dyDescent="0.25">
      <c r="W121" s="87"/>
      <c r="X121" s="87"/>
      <c r="Y121" s="87"/>
      <c r="Z121" s="87"/>
      <c r="AA121" s="87"/>
      <c r="AB121" s="87"/>
      <c r="AC121" s="87"/>
      <c r="AD121" s="87"/>
      <c r="AE121" s="87"/>
      <c r="AF121" s="87"/>
      <c r="AG121" s="87"/>
      <c r="AH121" s="87"/>
      <c r="AI121" s="87"/>
      <c r="AJ121" s="87"/>
      <c r="AK121" s="87"/>
      <c r="AL121" s="87"/>
      <c r="AM121" s="87"/>
      <c r="AN121" s="87"/>
    </row>
    <row r="122" spans="2:40" x14ac:dyDescent="0.25">
      <c r="W122" s="87"/>
      <c r="X122" s="87"/>
      <c r="Y122" s="87"/>
      <c r="Z122" s="87"/>
      <c r="AA122" s="87"/>
      <c r="AB122" s="87"/>
      <c r="AC122" s="87"/>
      <c r="AD122" s="87"/>
      <c r="AE122" s="87"/>
      <c r="AF122" s="87"/>
      <c r="AG122" s="87"/>
      <c r="AH122" s="87"/>
      <c r="AI122" s="87"/>
      <c r="AJ122" s="87"/>
      <c r="AK122" s="87"/>
      <c r="AL122" s="87"/>
      <c r="AM122" s="87"/>
      <c r="AN122" s="87"/>
    </row>
    <row r="123" spans="2:40" x14ac:dyDescent="0.25">
      <c r="W123" s="87"/>
      <c r="X123" s="87"/>
      <c r="Y123" s="87"/>
      <c r="Z123" s="87"/>
      <c r="AA123" s="87"/>
      <c r="AB123" s="87"/>
      <c r="AC123" s="87"/>
      <c r="AD123" s="87"/>
      <c r="AE123" s="87"/>
      <c r="AF123" s="87"/>
      <c r="AG123" s="87"/>
      <c r="AH123" s="87"/>
      <c r="AI123" s="87"/>
      <c r="AJ123" s="87"/>
      <c r="AK123" s="87"/>
      <c r="AL123" s="87"/>
      <c r="AM123" s="87"/>
      <c r="AN123" s="87"/>
    </row>
    <row r="124" spans="2:40" x14ac:dyDescent="0.25">
      <c r="W124" s="87"/>
      <c r="X124" s="87"/>
      <c r="Y124" s="87"/>
      <c r="Z124" s="87"/>
      <c r="AA124" s="87"/>
      <c r="AB124" s="87"/>
      <c r="AC124" s="87"/>
      <c r="AD124" s="87"/>
      <c r="AE124" s="87"/>
      <c r="AF124" s="87"/>
      <c r="AG124" s="87"/>
      <c r="AH124" s="87"/>
      <c r="AI124" s="87"/>
      <c r="AJ124" s="87"/>
      <c r="AK124" s="87"/>
      <c r="AL124" s="87"/>
      <c r="AM124" s="87"/>
      <c r="AN124" s="87"/>
    </row>
    <row r="125" spans="2:40" x14ac:dyDescent="0.25">
      <c r="W125" s="87"/>
      <c r="X125" s="87"/>
      <c r="Y125" s="87"/>
      <c r="Z125" s="87"/>
      <c r="AA125" s="87"/>
      <c r="AB125" s="87"/>
      <c r="AC125" s="87"/>
      <c r="AD125" s="87"/>
      <c r="AE125" s="87"/>
      <c r="AF125" s="87"/>
      <c r="AG125" s="87"/>
      <c r="AH125" s="87"/>
      <c r="AI125" s="87"/>
      <c r="AJ125" s="87"/>
      <c r="AK125" s="87"/>
      <c r="AL125" s="87"/>
      <c r="AM125" s="87"/>
      <c r="AN125" s="87"/>
    </row>
    <row r="126" spans="2:40" x14ac:dyDescent="0.25">
      <c r="W126" s="87"/>
      <c r="X126" s="87"/>
      <c r="Y126" s="87"/>
      <c r="Z126" s="87"/>
      <c r="AA126" s="87"/>
      <c r="AB126" s="87"/>
      <c r="AC126" s="87"/>
      <c r="AD126" s="87"/>
      <c r="AE126" s="87"/>
      <c r="AF126" s="87"/>
      <c r="AG126" s="87"/>
      <c r="AH126" s="87"/>
      <c r="AI126" s="87"/>
      <c r="AJ126" s="87"/>
      <c r="AK126" s="87"/>
      <c r="AL126" s="87"/>
      <c r="AM126" s="87"/>
      <c r="AN126" s="87"/>
    </row>
    <row r="127" spans="2:40" x14ac:dyDescent="0.25">
      <c r="W127" s="87"/>
      <c r="X127" s="87"/>
      <c r="Y127" s="87"/>
      <c r="Z127" s="87"/>
      <c r="AA127" s="87"/>
      <c r="AB127" s="87"/>
      <c r="AC127" s="87"/>
      <c r="AD127" s="87"/>
      <c r="AE127" s="87"/>
      <c r="AF127" s="87"/>
      <c r="AG127" s="87"/>
      <c r="AH127" s="87"/>
      <c r="AI127" s="87"/>
      <c r="AJ127" s="87"/>
      <c r="AK127" s="87"/>
      <c r="AL127" s="87"/>
      <c r="AM127" s="87"/>
      <c r="AN127" s="87"/>
    </row>
    <row r="128" spans="2:40" x14ac:dyDescent="0.25">
      <c r="W128" s="87"/>
      <c r="X128" s="87"/>
      <c r="Y128" s="87"/>
      <c r="Z128" s="87"/>
      <c r="AA128" s="87"/>
      <c r="AB128" s="87"/>
      <c r="AC128" s="87"/>
      <c r="AD128" s="87"/>
      <c r="AE128" s="87"/>
      <c r="AF128" s="87"/>
      <c r="AG128" s="87"/>
      <c r="AH128" s="87"/>
      <c r="AI128" s="87"/>
      <c r="AJ128" s="87"/>
      <c r="AK128" s="87"/>
      <c r="AL128" s="87"/>
      <c r="AM128" s="87"/>
      <c r="AN128" s="87"/>
    </row>
    <row r="129" spans="23:40" x14ac:dyDescent="0.25">
      <c r="W129" s="87"/>
      <c r="X129" s="87"/>
      <c r="Y129" s="87"/>
      <c r="Z129" s="87"/>
      <c r="AA129" s="87"/>
      <c r="AB129" s="87"/>
      <c r="AC129" s="87"/>
      <c r="AD129" s="87"/>
      <c r="AE129" s="87"/>
      <c r="AF129" s="87"/>
      <c r="AG129" s="87"/>
      <c r="AH129" s="87"/>
      <c r="AI129" s="87"/>
      <c r="AJ129" s="87"/>
      <c r="AK129" s="87"/>
      <c r="AL129" s="87"/>
      <c r="AM129" s="87"/>
      <c r="AN129" s="87"/>
    </row>
    <row r="130" spans="23:40" x14ac:dyDescent="0.25">
      <c r="W130" s="87"/>
      <c r="X130" s="87"/>
      <c r="Y130" s="87"/>
      <c r="Z130" s="87"/>
      <c r="AA130" s="87"/>
      <c r="AB130" s="87"/>
      <c r="AC130" s="87"/>
      <c r="AD130" s="87"/>
      <c r="AE130" s="87"/>
      <c r="AF130" s="87"/>
      <c r="AG130" s="87"/>
      <c r="AH130" s="87"/>
      <c r="AI130" s="87"/>
      <c r="AJ130" s="87"/>
      <c r="AK130" s="87"/>
      <c r="AL130" s="87"/>
      <c r="AM130" s="87"/>
      <c r="AN130" s="87"/>
    </row>
    <row r="131" spans="23:40" x14ac:dyDescent="0.25">
      <c r="W131" s="87"/>
      <c r="X131" s="87"/>
      <c r="Y131" s="87"/>
      <c r="Z131" s="87"/>
      <c r="AA131" s="87"/>
      <c r="AB131" s="87"/>
      <c r="AC131" s="87"/>
      <c r="AD131" s="87"/>
      <c r="AE131" s="87"/>
      <c r="AF131" s="87"/>
      <c r="AG131" s="87"/>
      <c r="AH131" s="87"/>
      <c r="AI131" s="87"/>
      <c r="AJ131" s="87"/>
      <c r="AK131" s="87"/>
      <c r="AL131" s="87"/>
      <c r="AM131" s="87"/>
      <c r="AN131" s="87"/>
    </row>
    <row r="132" spans="23:40" x14ac:dyDescent="0.25">
      <c r="W132" s="87"/>
      <c r="X132" s="87"/>
      <c r="Y132" s="87"/>
      <c r="Z132" s="87"/>
      <c r="AA132" s="87"/>
      <c r="AB132" s="87"/>
      <c r="AC132" s="87"/>
      <c r="AD132" s="87"/>
      <c r="AE132" s="87"/>
      <c r="AF132" s="87"/>
      <c r="AG132" s="87"/>
      <c r="AH132" s="87"/>
      <c r="AI132" s="87"/>
      <c r="AJ132" s="87"/>
      <c r="AK132" s="87"/>
      <c r="AL132" s="87"/>
      <c r="AM132" s="87"/>
      <c r="AN132" s="87"/>
    </row>
    <row r="133" spans="23:40" x14ac:dyDescent="0.25">
      <c r="W133" s="87"/>
      <c r="X133" s="87"/>
      <c r="Y133" s="87"/>
      <c r="Z133" s="87"/>
      <c r="AA133" s="87"/>
      <c r="AB133" s="87"/>
      <c r="AC133" s="87"/>
      <c r="AD133" s="87"/>
      <c r="AE133" s="87"/>
      <c r="AF133" s="87"/>
      <c r="AG133" s="87"/>
      <c r="AH133" s="87"/>
      <c r="AI133" s="87"/>
      <c r="AJ133" s="87"/>
      <c r="AK133" s="87"/>
      <c r="AL133" s="87"/>
      <c r="AM133" s="87"/>
      <c r="AN133" s="87"/>
    </row>
    <row r="134" spans="23:40" x14ac:dyDescent="0.25">
      <c r="W134" s="87"/>
      <c r="X134" s="87"/>
      <c r="Y134" s="87"/>
      <c r="Z134" s="87"/>
      <c r="AA134" s="87"/>
      <c r="AB134" s="87"/>
      <c r="AC134" s="87"/>
      <c r="AD134" s="87"/>
      <c r="AE134" s="87"/>
      <c r="AF134" s="87"/>
      <c r="AG134" s="87"/>
      <c r="AH134" s="87"/>
      <c r="AI134" s="87"/>
      <c r="AJ134" s="87"/>
      <c r="AK134" s="87"/>
      <c r="AL134" s="87"/>
      <c r="AM134" s="87"/>
      <c r="AN134" s="87"/>
    </row>
    <row r="135" spans="23:40" x14ac:dyDescent="0.25">
      <c r="W135" s="87"/>
      <c r="X135" s="87"/>
      <c r="Y135" s="87"/>
      <c r="Z135" s="87"/>
      <c r="AA135" s="87"/>
      <c r="AB135" s="87"/>
      <c r="AC135" s="87"/>
      <c r="AD135" s="87"/>
      <c r="AE135" s="87"/>
      <c r="AF135" s="87"/>
      <c r="AG135" s="87"/>
      <c r="AH135" s="87"/>
      <c r="AI135" s="87"/>
      <c r="AJ135" s="87"/>
      <c r="AK135" s="87"/>
      <c r="AL135" s="87"/>
      <c r="AM135" s="87"/>
      <c r="AN135" s="87"/>
    </row>
    <row r="136" spans="23:40" x14ac:dyDescent="0.25">
      <c r="W136" s="87"/>
      <c r="X136" s="87"/>
      <c r="Y136" s="87"/>
      <c r="Z136" s="87"/>
      <c r="AA136" s="87"/>
      <c r="AB136" s="87"/>
      <c r="AC136" s="87"/>
      <c r="AD136" s="87"/>
      <c r="AE136" s="87"/>
      <c r="AF136" s="87"/>
      <c r="AG136" s="87"/>
      <c r="AH136" s="87"/>
      <c r="AI136" s="87"/>
      <c r="AJ136" s="87"/>
      <c r="AK136" s="87"/>
      <c r="AL136" s="87"/>
      <c r="AM136" s="87"/>
      <c r="AN136" s="87"/>
    </row>
    <row r="137" spans="23:40" x14ac:dyDescent="0.25">
      <c r="W137" s="87"/>
      <c r="X137" s="87"/>
      <c r="Y137" s="87"/>
      <c r="Z137" s="87"/>
      <c r="AA137" s="87"/>
      <c r="AB137" s="87"/>
      <c r="AC137" s="87"/>
      <c r="AD137" s="87"/>
      <c r="AE137" s="87"/>
      <c r="AF137" s="87"/>
      <c r="AG137" s="87"/>
      <c r="AH137" s="87"/>
      <c r="AI137" s="87"/>
      <c r="AJ137" s="87"/>
      <c r="AK137" s="87"/>
      <c r="AL137" s="87"/>
      <c r="AM137" s="87"/>
      <c r="AN137" s="87"/>
    </row>
    <row r="138" spans="23:40" x14ac:dyDescent="0.25">
      <c r="W138" s="87"/>
      <c r="X138" s="87"/>
      <c r="Y138" s="87"/>
      <c r="Z138" s="87"/>
      <c r="AA138" s="87"/>
      <c r="AB138" s="87"/>
      <c r="AC138" s="87"/>
      <c r="AD138" s="87"/>
      <c r="AE138" s="87"/>
      <c r="AF138" s="87"/>
      <c r="AG138" s="87"/>
      <c r="AH138" s="87"/>
      <c r="AI138" s="87"/>
      <c r="AJ138" s="87"/>
      <c r="AK138" s="87"/>
      <c r="AL138" s="87"/>
      <c r="AM138" s="87"/>
      <c r="AN138" s="87"/>
    </row>
    <row r="139" spans="23:40" x14ac:dyDescent="0.25">
      <c r="W139" s="87"/>
      <c r="X139" s="87"/>
      <c r="Y139" s="87"/>
      <c r="Z139" s="87"/>
      <c r="AA139" s="87"/>
      <c r="AB139" s="87"/>
      <c r="AC139" s="87"/>
      <c r="AD139" s="87"/>
      <c r="AE139" s="87"/>
      <c r="AF139" s="87"/>
      <c r="AG139" s="87"/>
      <c r="AH139" s="87"/>
      <c r="AI139" s="87"/>
      <c r="AJ139" s="87"/>
      <c r="AK139" s="87"/>
      <c r="AL139" s="87"/>
      <c r="AM139" s="87"/>
      <c r="AN139" s="87"/>
    </row>
    <row r="140" spans="23:40" x14ac:dyDescent="0.25">
      <c r="W140" s="87"/>
      <c r="X140" s="87"/>
      <c r="Y140" s="87"/>
      <c r="Z140" s="87"/>
      <c r="AA140" s="87"/>
      <c r="AB140" s="87"/>
      <c r="AC140" s="87"/>
      <c r="AD140" s="87"/>
      <c r="AE140" s="87"/>
      <c r="AF140" s="87"/>
      <c r="AG140" s="87"/>
      <c r="AH140" s="87"/>
      <c r="AI140" s="87"/>
      <c r="AJ140" s="87"/>
      <c r="AK140" s="87"/>
      <c r="AL140" s="87"/>
      <c r="AM140" s="87"/>
      <c r="AN140" s="87"/>
    </row>
    <row r="141" spans="23:40" x14ac:dyDescent="0.25">
      <c r="W141" s="87"/>
      <c r="X141" s="87"/>
      <c r="Y141" s="87"/>
      <c r="Z141" s="87"/>
      <c r="AA141" s="87"/>
      <c r="AB141" s="87"/>
      <c r="AC141" s="87"/>
      <c r="AD141" s="87"/>
      <c r="AE141" s="87"/>
      <c r="AF141" s="87"/>
      <c r="AG141" s="87"/>
      <c r="AH141" s="87"/>
      <c r="AI141" s="87"/>
      <c r="AJ141" s="87"/>
      <c r="AK141" s="87"/>
      <c r="AL141" s="87"/>
      <c r="AM141" s="87"/>
      <c r="AN141" s="87"/>
    </row>
    <row r="142" spans="23:40" x14ac:dyDescent="0.25">
      <c r="W142" s="87"/>
      <c r="X142" s="87"/>
      <c r="Y142" s="87"/>
      <c r="Z142" s="87"/>
      <c r="AA142" s="87"/>
      <c r="AB142" s="87"/>
      <c r="AC142" s="87"/>
      <c r="AD142" s="87"/>
      <c r="AE142" s="87"/>
      <c r="AF142" s="87"/>
      <c r="AG142" s="87"/>
      <c r="AH142" s="87"/>
      <c r="AI142" s="87"/>
      <c r="AJ142" s="87"/>
      <c r="AK142" s="87"/>
      <c r="AL142" s="87"/>
      <c r="AM142" s="87"/>
      <c r="AN142" s="87"/>
    </row>
    <row r="143" spans="23:40" x14ac:dyDescent="0.25">
      <c r="W143" s="87"/>
      <c r="X143" s="87"/>
      <c r="Y143" s="87"/>
      <c r="Z143" s="87"/>
      <c r="AA143" s="87"/>
      <c r="AB143" s="87"/>
      <c r="AC143" s="87"/>
      <c r="AD143" s="87"/>
      <c r="AE143" s="87"/>
      <c r="AF143" s="87"/>
      <c r="AG143" s="87"/>
      <c r="AH143" s="87"/>
      <c r="AI143" s="87"/>
      <c r="AJ143" s="87"/>
      <c r="AK143" s="87"/>
      <c r="AL143" s="87"/>
      <c r="AM143" s="87"/>
      <c r="AN143" s="87"/>
    </row>
    <row r="144" spans="23:40" x14ac:dyDescent="0.25">
      <c r="W144" s="87"/>
      <c r="X144" s="87"/>
      <c r="Y144" s="87"/>
      <c r="Z144" s="87"/>
      <c r="AA144" s="87"/>
      <c r="AB144" s="87"/>
      <c r="AC144" s="87"/>
      <c r="AD144" s="87"/>
      <c r="AE144" s="87"/>
      <c r="AF144" s="87"/>
      <c r="AG144" s="87"/>
      <c r="AH144" s="87"/>
      <c r="AI144" s="87"/>
      <c r="AJ144" s="87"/>
    </row>
    <row r="145" spans="23:36" x14ac:dyDescent="0.25">
      <c r="W145" s="87"/>
      <c r="X145" s="87"/>
      <c r="Y145" s="87"/>
      <c r="Z145" s="87"/>
      <c r="AA145" s="87"/>
      <c r="AB145" s="87"/>
      <c r="AC145" s="87"/>
      <c r="AD145" s="87"/>
      <c r="AE145" s="87"/>
      <c r="AF145" s="87"/>
      <c r="AG145" s="87"/>
      <c r="AH145" s="87"/>
      <c r="AI145" s="87"/>
      <c r="AJ145" s="87"/>
    </row>
    <row r="146" spans="23:36" x14ac:dyDescent="0.25">
      <c r="W146" s="87"/>
      <c r="X146" s="87"/>
      <c r="Y146" s="87"/>
      <c r="Z146" s="87"/>
      <c r="AA146" s="87"/>
      <c r="AB146" s="87"/>
      <c r="AC146" s="87"/>
      <c r="AD146" s="87"/>
      <c r="AE146" s="87"/>
      <c r="AF146" s="87"/>
      <c r="AG146" s="87"/>
      <c r="AH146" s="87"/>
      <c r="AI146" s="87"/>
      <c r="AJ146" s="87"/>
    </row>
    <row r="147" spans="23:36" x14ac:dyDescent="0.25">
      <c r="W147" s="87"/>
      <c r="X147" s="87"/>
      <c r="Y147" s="87"/>
      <c r="Z147" s="87"/>
      <c r="AA147" s="87"/>
      <c r="AB147" s="87"/>
      <c r="AC147" s="87"/>
      <c r="AD147" s="87"/>
      <c r="AE147" s="87"/>
      <c r="AF147" s="87"/>
      <c r="AG147" s="87"/>
      <c r="AH147" s="87"/>
      <c r="AI147" s="87"/>
      <c r="AJ147" s="87"/>
    </row>
    <row r="148" spans="23:36" x14ac:dyDescent="0.25">
      <c r="W148" s="87"/>
      <c r="X148" s="87"/>
      <c r="Y148" s="87"/>
      <c r="Z148" s="87"/>
      <c r="AA148" s="87"/>
      <c r="AB148" s="87"/>
      <c r="AC148" s="87"/>
      <c r="AD148" s="87"/>
      <c r="AE148" s="87"/>
      <c r="AF148" s="87"/>
      <c r="AG148" s="87"/>
      <c r="AH148" s="87"/>
      <c r="AI148" s="87"/>
      <c r="AJ148" s="87"/>
    </row>
    <row r="149" spans="23:36" x14ac:dyDescent="0.25">
      <c r="W149" s="87"/>
      <c r="X149" s="87"/>
      <c r="Y149" s="87"/>
      <c r="Z149" s="87"/>
      <c r="AA149" s="87"/>
      <c r="AB149" s="87"/>
      <c r="AC149" s="87"/>
      <c r="AD149" s="87"/>
      <c r="AE149" s="87"/>
      <c r="AF149" s="87"/>
      <c r="AG149" s="87"/>
      <c r="AH149" s="87"/>
      <c r="AI149" s="87"/>
      <c r="AJ149" s="87"/>
    </row>
    <row r="150" spans="23:36" x14ac:dyDescent="0.25">
      <c r="W150" s="87"/>
      <c r="X150" s="87"/>
      <c r="Y150" s="87"/>
      <c r="Z150" s="87"/>
      <c r="AA150" s="87"/>
      <c r="AB150" s="87"/>
      <c r="AC150" s="87"/>
      <c r="AD150" s="87"/>
      <c r="AE150" s="87"/>
      <c r="AF150" s="87"/>
      <c r="AG150" s="87"/>
      <c r="AH150" s="87"/>
      <c r="AI150" s="87"/>
      <c r="AJ150" s="87"/>
    </row>
    <row r="151" spans="23:36" x14ac:dyDescent="0.25">
      <c r="W151" s="87"/>
      <c r="X151" s="87"/>
      <c r="Y151" s="87"/>
      <c r="Z151" s="87"/>
      <c r="AA151" s="87"/>
      <c r="AB151" s="87"/>
      <c r="AC151" s="87"/>
      <c r="AD151" s="87"/>
      <c r="AE151" s="87"/>
      <c r="AF151" s="87"/>
      <c r="AG151" s="87"/>
      <c r="AH151" s="87"/>
      <c r="AI151" s="87"/>
      <c r="AJ151" s="87"/>
    </row>
    <row r="152" spans="23:36" x14ac:dyDescent="0.25">
      <c r="W152" s="87"/>
      <c r="X152" s="87"/>
      <c r="Y152" s="87"/>
      <c r="Z152" s="87"/>
      <c r="AA152" s="87"/>
      <c r="AB152" s="87"/>
      <c r="AC152" s="87"/>
      <c r="AD152" s="87"/>
      <c r="AE152" s="87"/>
      <c r="AF152" s="87"/>
      <c r="AG152" s="87"/>
      <c r="AH152" s="87"/>
      <c r="AI152" s="87"/>
      <c r="AJ152" s="87"/>
    </row>
    <row r="153" spans="23:36" x14ac:dyDescent="0.25">
      <c r="W153" s="87"/>
      <c r="X153" s="87"/>
      <c r="Y153" s="87"/>
      <c r="Z153" s="87"/>
      <c r="AA153" s="87"/>
      <c r="AB153" s="87"/>
      <c r="AC153" s="87"/>
      <c r="AD153" s="87"/>
      <c r="AE153" s="87"/>
      <c r="AF153" s="87"/>
      <c r="AG153" s="87"/>
      <c r="AH153" s="87"/>
      <c r="AI153" s="87"/>
      <c r="AJ153" s="87"/>
    </row>
    <row r="154" spans="23:36" x14ac:dyDescent="0.25">
      <c r="W154" s="87"/>
      <c r="X154" s="87"/>
      <c r="Y154" s="87"/>
      <c r="Z154" s="87"/>
      <c r="AA154" s="87"/>
      <c r="AB154" s="87"/>
      <c r="AC154" s="87"/>
      <c r="AD154" s="87"/>
      <c r="AE154" s="87"/>
      <c r="AF154" s="87"/>
      <c r="AG154" s="87"/>
      <c r="AH154" s="87"/>
      <c r="AI154" s="87"/>
      <c r="AJ154" s="87"/>
    </row>
    <row r="155" spans="23:36" x14ac:dyDescent="0.25">
      <c r="W155" s="87"/>
      <c r="X155" s="87"/>
      <c r="Y155" s="87"/>
      <c r="Z155" s="87"/>
      <c r="AA155" s="87"/>
      <c r="AB155" s="87"/>
      <c r="AC155" s="87"/>
      <c r="AD155" s="87"/>
      <c r="AE155" s="87"/>
      <c r="AF155" s="87"/>
      <c r="AG155" s="87"/>
      <c r="AH155" s="87"/>
      <c r="AI155" s="87"/>
      <c r="AJ155" s="87"/>
    </row>
    <row r="156" spans="23:36" x14ac:dyDescent="0.25">
      <c r="W156" s="87"/>
      <c r="X156" s="87"/>
      <c r="Y156" s="87"/>
      <c r="Z156" s="87"/>
      <c r="AA156" s="87"/>
      <c r="AB156" s="87"/>
      <c r="AC156" s="87"/>
      <c r="AD156" s="87"/>
      <c r="AE156" s="87"/>
      <c r="AF156" s="87"/>
      <c r="AG156" s="87"/>
      <c r="AH156" s="87"/>
      <c r="AI156" s="87"/>
      <c r="AJ156" s="87"/>
    </row>
    <row r="157" spans="23:36" x14ac:dyDescent="0.25">
      <c r="W157" s="87"/>
      <c r="X157" s="87"/>
      <c r="Y157" s="87"/>
      <c r="Z157" s="87"/>
      <c r="AA157" s="87"/>
      <c r="AB157" s="87"/>
      <c r="AC157" s="87"/>
      <c r="AD157" s="87"/>
      <c r="AE157" s="87"/>
      <c r="AF157" s="87"/>
      <c r="AG157" s="87"/>
      <c r="AH157" s="87"/>
      <c r="AI157" s="87"/>
      <c r="AJ157" s="87"/>
    </row>
    <row r="158" spans="23:36" x14ac:dyDescent="0.25">
      <c r="W158" s="87"/>
      <c r="X158" s="87"/>
      <c r="Y158" s="87"/>
      <c r="Z158" s="87"/>
      <c r="AA158" s="87"/>
      <c r="AB158" s="87"/>
      <c r="AC158" s="87"/>
      <c r="AD158" s="87"/>
      <c r="AE158" s="87"/>
      <c r="AF158" s="87"/>
      <c r="AG158" s="87"/>
      <c r="AH158" s="87"/>
      <c r="AI158" s="87"/>
      <c r="AJ158" s="87"/>
    </row>
    <row r="159" spans="23:36" x14ac:dyDescent="0.25">
      <c r="W159" s="87"/>
      <c r="X159" s="87"/>
      <c r="Y159" s="87"/>
      <c r="Z159" s="87"/>
      <c r="AA159" s="87"/>
      <c r="AB159" s="87"/>
      <c r="AC159" s="87"/>
      <c r="AD159" s="87"/>
      <c r="AE159" s="87"/>
      <c r="AF159" s="87"/>
      <c r="AG159" s="87"/>
      <c r="AH159" s="87"/>
      <c r="AI159" s="87"/>
      <c r="AJ159" s="87"/>
    </row>
    <row r="160" spans="23:36" x14ac:dyDescent="0.25">
      <c r="W160" s="87"/>
      <c r="X160" s="87"/>
      <c r="Y160" s="87"/>
      <c r="Z160" s="87"/>
      <c r="AA160" s="87"/>
      <c r="AB160" s="87"/>
      <c r="AC160" s="87"/>
      <c r="AD160" s="87"/>
      <c r="AE160" s="87"/>
      <c r="AF160" s="87"/>
      <c r="AG160" s="87"/>
      <c r="AH160" s="87"/>
      <c r="AI160" s="87"/>
      <c r="AJ160" s="87"/>
    </row>
    <row r="161" spans="23:36" x14ac:dyDescent="0.25">
      <c r="W161" s="87"/>
      <c r="X161" s="87"/>
      <c r="Y161" s="87"/>
      <c r="Z161" s="87"/>
      <c r="AA161" s="87"/>
      <c r="AB161" s="87"/>
      <c r="AC161" s="87"/>
      <c r="AD161" s="87"/>
      <c r="AE161" s="87"/>
      <c r="AF161" s="87"/>
      <c r="AG161" s="87"/>
      <c r="AH161" s="87"/>
      <c r="AI161" s="87"/>
      <c r="AJ161" s="87"/>
    </row>
    <row r="162" spans="23:36" x14ac:dyDescent="0.25">
      <c r="W162" s="87"/>
      <c r="X162" s="87"/>
      <c r="Y162" s="87"/>
      <c r="Z162" s="87"/>
      <c r="AA162" s="87"/>
      <c r="AB162" s="87"/>
      <c r="AC162" s="87"/>
      <c r="AD162" s="87"/>
      <c r="AE162" s="87"/>
      <c r="AF162" s="87"/>
      <c r="AG162" s="87"/>
      <c r="AH162" s="87"/>
      <c r="AI162" s="87"/>
      <c r="AJ162" s="87"/>
    </row>
    <row r="163" spans="23:36" x14ac:dyDescent="0.25">
      <c r="W163" s="87"/>
      <c r="X163" s="87"/>
      <c r="Y163" s="87"/>
      <c r="Z163" s="87"/>
      <c r="AA163" s="87"/>
      <c r="AB163" s="87"/>
      <c r="AC163" s="87"/>
      <c r="AD163" s="87"/>
      <c r="AE163" s="87"/>
      <c r="AF163" s="87"/>
      <c r="AG163" s="87"/>
      <c r="AH163" s="87"/>
      <c r="AI163" s="87"/>
      <c r="AJ163" s="87"/>
    </row>
    <row r="164" spans="23:36" x14ac:dyDescent="0.25">
      <c r="W164" s="87"/>
      <c r="X164" s="87"/>
      <c r="Y164" s="87"/>
      <c r="Z164" s="87"/>
      <c r="AA164" s="87"/>
      <c r="AB164" s="87"/>
      <c r="AC164" s="87"/>
      <c r="AD164" s="87"/>
      <c r="AE164" s="87"/>
      <c r="AF164" s="87"/>
      <c r="AG164" s="87"/>
      <c r="AH164" s="87"/>
      <c r="AI164" s="87"/>
      <c r="AJ164" s="87"/>
    </row>
    <row r="165" spans="23:36" x14ac:dyDescent="0.25">
      <c r="W165" s="87"/>
      <c r="X165" s="87"/>
      <c r="Y165" s="87"/>
      <c r="Z165" s="87"/>
      <c r="AA165" s="87"/>
      <c r="AB165" s="87"/>
      <c r="AC165" s="87"/>
      <c r="AD165" s="87"/>
      <c r="AE165" s="87"/>
      <c r="AF165" s="87"/>
      <c r="AG165" s="87"/>
      <c r="AH165" s="87"/>
      <c r="AI165" s="87"/>
      <c r="AJ165" s="87"/>
    </row>
    <row r="166" spans="23:36" x14ac:dyDescent="0.25">
      <c r="W166" s="87"/>
      <c r="X166" s="87"/>
      <c r="Y166" s="87"/>
      <c r="Z166" s="87"/>
      <c r="AA166" s="87"/>
      <c r="AB166" s="87"/>
      <c r="AC166" s="87"/>
      <c r="AD166" s="87"/>
      <c r="AE166" s="87"/>
      <c r="AF166" s="87"/>
      <c r="AG166" s="87"/>
      <c r="AH166" s="87"/>
      <c r="AI166" s="87"/>
      <c r="AJ166" s="87"/>
    </row>
    <row r="167" spans="23:36" x14ac:dyDescent="0.25">
      <c r="W167" s="87"/>
      <c r="X167" s="87"/>
      <c r="Y167" s="87"/>
      <c r="Z167" s="87"/>
      <c r="AA167" s="87"/>
      <c r="AB167" s="87"/>
      <c r="AC167" s="87"/>
      <c r="AD167" s="87"/>
      <c r="AE167" s="87"/>
      <c r="AF167" s="87"/>
      <c r="AG167" s="87"/>
      <c r="AH167" s="87"/>
      <c r="AI167" s="87"/>
      <c r="AJ167" s="87"/>
    </row>
    <row r="168" spans="23:36" x14ac:dyDescent="0.25">
      <c r="W168" s="87"/>
      <c r="X168" s="87"/>
      <c r="Y168" s="87"/>
      <c r="Z168" s="87"/>
      <c r="AA168" s="87"/>
      <c r="AB168" s="87"/>
      <c r="AC168" s="87"/>
      <c r="AD168" s="87"/>
      <c r="AE168" s="87"/>
      <c r="AF168" s="87"/>
      <c r="AG168" s="87"/>
      <c r="AH168" s="87"/>
      <c r="AI168" s="87"/>
      <c r="AJ168" s="87"/>
    </row>
    <row r="169" spans="23:36" x14ac:dyDescent="0.25">
      <c r="W169" s="87"/>
      <c r="X169" s="87"/>
      <c r="Y169" s="87"/>
      <c r="Z169" s="87"/>
      <c r="AA169" s="87"/>
      <c r="AB169" s="87"/>
      <c r="AC169" s="87"/>
      <c r="AD169" s="87"/>
      <c r="AE169" s="87"/>
      <c r="AF169" s="87"/>
      <c r="AG169" s="87"/>
      <c r="AH169" s="87"/>
      <c r="AI169" s="87"/>
      <c r="AJ169" s="87"/>
    </row>
    <row r="170" spans="23:36" x14ac:dyDescent="0.25">
      <c r="W170" s="87"/>
      <c r="X170" s="87"/>
      <c r="Y170" s="87"/>
      <c r="Z170" s="87"/>
      <c r="AA170" s="87"/>
      <c r="AB170" s="87"/>
      <c r="AC170" s="87"/>
      <c r="AD170" s="87"/>
      <c r="AE170" s="87"/>
      <c r="AF170" s="87"/>
      <c r="AG170" s="87"/>
      <c r="AH170" s="87"/>
      <c r="AI170" s="87"/>
      <c r="AJ170" s="87"/>
    </row>
    <row r="171" spans="23:36" x14ac:dyDescent="0.25">
      <c r="W171" s="87"/>
      <c r="X171" s="87"/>
      <c r="Y171" s="87"/>
      <c r="Z171" s="87"/>
      <c r="AA171" s="87"/>
      <c r="AB171" s="87"/>
      <c r="AC171" s="87"/>
      <c r="AD171" s="87"/>
      <c r="AE171" s="87"/>
      <c r="AF171" s="87"/>
      <c r="AG171" s="87"/>
      <c r="AH171" s="87"/>
      <c r="AI171" s="87"/>
      <c r="AJ171" s="87"/>
    </row>
    <row r="172" spans="23:36" x14ac:dyDescent="0.25">
      <c r="W172" s="87"/>
      <c r="X172" s="87"/>
      <c r="Y172" s="87"/>
      <c r="Z172" s="87"/>
      <c r="AA172" s="87"/>
      <c r="AB172" s="87"/>
      <c r="AC172" s="87"/>
      <c r="AD172" s="87"/>
      <c r="AE172" s="87"/>
      <c r="AF172" s="87"/>
      <c r="AG172" s="87"/>
      <c r="AH172" s="87"/>
      <c r="AI172" s="87"/>
      <c r="AJ172" s="87"/>
    </row>
    <row r="173" spans="23:36" x14ac:dyDescent="0.25">
      <c r="W173" s="87"/>
      <c r="X173" s="87"/>
      <c r="Y173" s="87"/>
      <c r="Z173" s="87"/>
      <c r="AA173" s="87"/>
      <c r="AB173" s="87"/>
      <c r="AC173" s="87"/>
      <c r="AD173" s="87"/>
      <c r="AE173" s="87"/>
      <c r="AF173" s="87"/>
      <c r="AG173" s="87"/>
      <c r="AH173" s="87"/>
      <c r="AI173" s="87"/>
      <c r="AJ173" s="87"/>
    </row>
    <row r="174" spans="23:36" x14ac:dyDescent="0.25">
      <c r="W174" s="87"/>
      <c r="X174" s="87"/>
      <c r="Y174" s="87"/>
      <c r="Z174" s="87"/>
      <c r="AA174" s="87"/>
      <c r="AB174" s="87"/>
      <c r="AC174" s="87"/>
      <c r="AD174" s="87"/>
      <c r="AE174" s="87"/>
      <c r="AF174" s="87"/>
      <c r="AG174" s="87"/>
      <c r="AH174" s="87"/>
      <c r="AI174" s="87"/>
      <c r="AJ174" s="87"/>
    </row>
    <row r="175" spans="23:36" x14ac:dyDescent="0.25">
      <c r="W175" s="87"/>
      <c r="X175" s="87"/>
      <c r="Y175" s="87"/>
      <c r="Z175" s="87"/>
      <c r="AA175" s="87"/>
      <c r="AB175" s="87"/>
      <c r="AC175" s="87"/>
      <c r="AD175" s="87"/>
      <c r="AE175" s="87"/>
      <c r="AF175" s="87"/>
      <c r="AG175" s="87"/>
      <c r="AH175" s="87"/>
      <c r="AI175" s="87"/>
      <c r="AJ175" s="87"/>
    </row>
    <row r="176" spans="23:36" x14ac:dyDescent="0.25">
      <c r="W176" s="87"/>
      <c r="X176" s="87"/>
      <c r="Y176" s="87"/>
      <c r="Z176" s="87"/>
      <c r="AA176" s="87"/>
      <c r="AB176" s="87"/>
      <c r="AC176" s="87"/>
      <c r="AD176" s="87"/>
      <c r="AE176" s="87"/>
      <c r="AF176" s="87"/>
      <c r="AG176" s="87"/>
      <c r="AH176" s="87"/>
      <c r="AI176" s="87"/>
      <c r="AJ176" s="87"/>
    </row>
    <row r="177" spans="23:36" x14ac:dyDescent="0.25">
      <c r="W177" s="87"/>
      <c r="X177" s="87"/>
      <c r="Y177" s="87"/>
      <c r="Z177" s="87"/>
      <c r="AA177" s="87"/>
      <c r="AB177" s="87"/>
      <c r="AC177" s="87"/>
      <c r="AD177" s="87"/>
      <c r="AE177" s="87"/>
      <c r="AF177" s="87"/>
      <c r="AG177" s="87"/>
      <c r="AH177" s="87"/>
      <c r="AI177" s="87"/>
      <c r="AJ177" s="87"/>
    </row>
    <row r="178" spans="23:36" x14ac:dyDescent="0.25">
      <c r="W178" s="87"/>
      <c r="X178" s="87"/>
      <c r="Y178" s="87"/>
      <c r="Z178" s="87"/>
      <c r="AA178" s="87"/>
      <c r="AB178" s="87"/>
      <c r="AC178" s="87"/>
      <c r="AD178" s="87"/>
      <c r="AE178" s="87"/>
      <c r="AF178" s="87"/>
      <c r="AG178" s="87"/>
      <c r="AH178" s="87"/>
      <c r="AI178" s="87"/>
      <c r="AJ178" s="87"/>
    </row>
    <row r="179" spans="23:36" x14ac:dyDescent="0.25">
      <c r="W179" s="87"/>
      <c r="X179" s="87"/>
      <c r="Y179" s="87"/>
      <c r="Z179" s="87"/>
      <c r="AA179" s="87"/>
      <c r="AB179" s="87"/>
      <c r="AC179" s="87"/>
      <c r="AD179" s="87"/>
      <c r="AE179" s="87"/>
      <c r="AF179" s="87"/>
      <c r="AG179" s="87"/>
      <c r="AH179" s="87"/>
      <c r="AI179" s="87"/>
      <c r="AJ179" s="87"/>
    </row>
    <row r="180" spans="23:36" x14ac:dyDescent="0.25">
      <c r="W180" s="87"/>
      <c r="X180" s="87"/>
      <c r="Y180" s="87"/>
      <c r="Z180" s="87"/>
      <c r="AA180" s="87"/>
      <c r="AB180" s="87"/>
      <c r="AC180" s="87"/>
      <c r="AD180" s="87"/>
      <c r="AE180" s="87"/>
      <c r="AF180" s="87"/>
      <c r="AG180" s="87"/>
      <c r="AH180" s="87"/>
      <c r="AI180" s="87"/>
      <c r="AJ180" s="87"/>
    </row>
    <row r="181" spans="23:36" x14ac:dyDescent="0.25">
      <c r="W181" s="87"/>
      <c r="X181" s="87"/>
      <c r="Y181" s="87"/>
      <c r="Z181" s="87"/>
      <c r="AA181" s="87"/>
      <c r="AB181" s="87"/>
      <c r="AC181" s="87"/>
      <c r="AD181" s="87"/>
      <c r="AE181" s="87"/>
      <c r="AF181" s="87"/>
      <c r="AG181" s="87"/>
      <c r="AH181" s="87"/>
      <c r="AI181" s="87"/>
      <c r="AJ181" s="87"/>
    </row>
    <row r="182" spans="23:36" x14ac:dyDescent="0.25">
      <c r="W182" s="87"/>
      <c r="X182" s="87"/>
      <c r="Y182" s="87"/>
      <c r="Z182" s="87"/>
      <c r="AA182" s="87"/>
      <c r="AB182" s="87"/>
      <c r="AC182" s="87"/>
      <c r="AD182" s="87"/>
      <c r="AE182" s="87"/>
      <c r="AF182" s="87"/>
      <c r="AG182" s="87"/>
      <c r="AH182" s="87"/>
      <c r="AI182" s="87"/>
      <c r="AJ182" s="87"/>
    </row>
    <row r="183" spans="23:36" x14ac:dyDescent="0.25">
      <c r="W183" s="87"/>
      <c r="X183" s="87"/>
      <c r="Y183" s="87"/>
      <c r="Z183" s="87"/>
      <c r="AA183" s="87"/>
      <c r="AB183" s="87"/>
      <c r="AC183" s="87"/>
      <c r="AD183" s="87"/>
      <c r="AE183" s="87"/>
      <c r="AF183" s="87"/>
      <c r="AG183" s="87"/>
      <c r="AH183" s="87"/>
      <c r="AI183" s="87"/>
      <c r="AJ183" s="87"/>
    </row>
    <row r="184" spans="23:36" x14ac:dyDescent="0.25">
      <c r="W184" s="87"/>
      <c r="X184" s="87"/>
      <c r="Y184" s="87"/>
      <c r="Z184" s="87"/>
      <c r="AA184" s="87"/>
      <c r="AB184" s="87"/>
      <c r="AC184" s="87"/>
      <c r="AD184" s="87"/>
      <c r="AE184" s="87"/>
      <c r="AF184" s="87"/>
      <c r="AG184" s="87"/>
      <c r="AH184" s="87"/>
      <c r="AI184" s="87"/>
      <c r="AJ184" s="87"/>
    </row>
    <row r="185" spans="23:36" x14ac:dyDescent="0.25">
      <c r="W185" s="87"/>
      <c r="X185" s="87"/>
      <c r="Y185" s="87"/>
      <c r="Z185" s="87"/>
      <c r="AA185" s="87"/>
      <c r="AB185" s="87"/>
      <c r="AC185" s="87"/>
      <c r="AD185" s="87"/>
      <c r="AE185" s="87"/>
      <c r="AF185" s="87"/>
      <c r="AG185" s="87"/>
      <c r="AH185" s="87"/>
      <c r="AI185" s="87"/>
      <c r="AJ185" s="87"/>
    </row>
    <row r="186" spans="23:36" x14ac:dyDescent="0.25">
      <c r="W186" s="87"/>
      <c r="X186" s="87"/>
      <c r="Y186" s="87"/>
      <c r="Z186" s="87"/>
      <c r="AA186" s="87"/>
      <c r="AB186" s="87"/>
      <c r="AC186" s="87"/>
      <c r="AD186" s="87"/>
      <c r="AE186" s="87"/>
      <c r="AF186" s="87"/>
      <c r="AG186" s="87"/>
      <c r="AH186" s="87"/>
      <c r="AI186" s="87"/>
      <c r="AJ186" s="87"/>
    </row>
    <row r="187" spans="23:36" x14ac:dyDescent="0.25">
      <c r="W187" s="87"/>
      <c r="X187" s="87"/>
      <c r="Y187" s="87"/>
      <c r="Z187" s="87"/>
      <c r="AA187" s="87"/>
      <c r="AB187" s="87"/>
      <c r="AC187" s="87"/>
      <c r="AD187" s="87"/>
      <c r="AE187" s="87"/>
      <c r="AF187" s="87"/>
      <c r="AG187" s="87"/>
      <c r="AH187" s="87"/>
      <c r="AI187" s="87"/>
      <c r="AJ187" s="87"/>
    </row>
    <row r="188" spans="23:36" x14ac:dyDescent="0.25">
      <c r="W188" s="87"/>
      <c r="X188" s="87"/>
      <c r="Y188" s="87"/>
      <c r="Z188" s="87"/>
      <c r="AA188" s="87"/>
      <c r="AB188" s="87"/>
      <c r="AC188" s="87"/>
      <c r="AD188" s="87"/>
      <c r="AE188" s="87"/>
      <c r="AF188" s="87"/>
      <c r="AG188" s="87"/>
      <c r="AH188" s="87"/>
      <c r="AI188" s="87"/>
      <c r="AJ188" s="87"/>
    </row>
    <row r="189" spans="23:36" x14ac:dyDescent="0.25">
      <c r="W189" s="87"/>
      <c r="X189" s="87"/>
      <c r="Y189" s="87"/>
      <c r="Z189" s="87"/>
      <c r="AA189" s="87"/>
      <c r="AB189" s="87"/>
      <c r="AC189" s="87"/>
      <c r="AD189" s="87"/>
      <c r="AE189" s="87"/>
      <c r="AF189" s="87"/>
      <c r="AG189" s="87"/>
      <c r="AH189" s="87"/>
      <c r="AI189" s="87"/>
      <c r="AJ189" s="87"/>
    </row>
    <row r="190" spans="23:36" x14ac:dyDescent="0.25">
      <c r="W190" s="87"/>
      <c r="X190" s="87"/>
      <c r="Y190" s="87"/>
      <c r="Z190" s="87"/>
      <c r="AA190" s="87"/>
      <c r="AB190" s="87"/>
      <c r="AC190" s="87"/>
      <c r="AD190" s="87"/>
      <c r="AE190" s="87"/>
      <c r="AF190" s="87"/>
      <c r="AG190" s="87"/>
      <c r="AH190" s="87"/>
      <c r="AI190" s="87"/>
      <c r="AJ190" s="87"/>
    </row>
    <row r="191" spans="23:36" x14ac:dyDescent="0.25">
      <c r="W191" s="87"/>
      <c r="X191" s="87"/>
      <c r="Y191" s="87"/>
      <c r="Z191" s="87"/>
      <c r="AA191" s="87"/>
      <c r="AB191" s="87"/>
      <c r="AC191" s="87"/>
      <c r="AD191" s="87"/>
      <c r="AE191" s="87"/>
      <c r="AF191" s="87"/>
      <c r="AG191" s="87"/>
      <c r="AH191" s="87"/>
      <c r="AI191" s="87"/>
      <c r="AJ191" s="87"/>
    </row>
    <row r="192" spans="23:36" x14ac:dyDescent="0.25">
      <c r="W192" s="87"/>
      <c r="X192" s="87"/>
      <c r="Y192" s="87"/>
      <c r="Z192" s="87"/>
      <c r="AA192" s="87"/>
      <c r="AB192" s="87"/>
      <c r="AC192" s="87"/>
      <c r="AD192" s="87"/>
      <c r="AE192" s="87"/>
      <c r="AF192" s="87"/>
      <c r="AG192" s="87"/>
      <c r="AH192" s="87"/>
      <c r="AI192" s="87"/>
      <c r="AJ192" s="87"/>
    </row>
    <row r="193" spans="23:36" x14ac:dyDescent="0.25">
      <c r="W193" s="87"/>
      <c r="X193" s="87"/>
      <c r="Y193" s="87"/>
      <c r="Z193" s="87"/>
      <c r="AA193" s="87"/>
      <c r="AB193" s="87"/>
      <c r="AC193" s="87"/>
      <c r="AD193" s="87"/>
      <c r="AE193" s="87"/>
      <c r="AF193" s="87"/>
      <c r="AG193" s="87"/>
      <c r="AH193" s="87"/>
      <c r="AI193" s="87"/>
      <c r="AJ193" s="87"/>
    </row>
    <row r="194" spans="23:36" x14ac:dyDescent="0.25">
      <c r="W194" s="87"/>
      <c r="X194" s="87"/>
      <c r="Y194" s="87"/>
      <c r="Z194" s="87"/>
      <c r="AA194" s="87"/>
      <c r="AB194" s="87"/>
      <c r="AC194" s="87"/>
      <c r="AD194" s="87"/>
      <c r="AE194" s="87"/>
      <c r="AF194" s="87"/>
      <c r="AG194" s="87"/>
      <c r="AH194" s="87"/>
      <c r="AI194" s="87"/>
      <c r="AJ194" s="87"/>
    </row>
    <row r="195" spans="23:36" x14ac:dyDescent="0.25">
      <c r="W195" s="87"/>
      <c r="X195" s="87"/>
      <c r="Y195" s="87"/>
      <c r="Z195" s="87"/>
      <c r="AA195" s="87"/>
      <c r="AB195" s="87"/>
      <c r="AC195" s="87"/>
      <c r="AD195" s="87"/>
      <c r="AE195" s="87"/>
      <c r="AF195" s="87"/>
      <c r="AG195" s="87"/>
      <c r="AH195" s="87"/>
      <c r="AI195" s="87"/>
      <c r="AJ195" s="87"/>
    </row>
    <row r="196" spans="23:36" x14ac:dyDescent="0.25">
      <c r="W196" s="87"/>
      <c r="X196" s="87"/>
      <c r="Y196" s="87"/>
      <c r="Z196" s="87"/>
      <c r="AA196" s="87"/>
      <c r="AB196" s="87"/>
      <c r="AC196" s="87"/>
      <c r="AD196" s="87"/>
      <c r="AE196" s="87"/>
      <c r="AF196" s="87"/>
      <c r="AG196" s="87"/>
      <c r="AH196" s="87"/>
      <c r="AI196" s="87"/>
      <c r="AJ196" s="87"/>
    </row>
    <row r="197" spans="23:36" x14ac:dyDescent="0.25">
      <c r="W197" s="87"/>
      <c r="X197" s="87"/>
      <c r="Y197" s="87"/>
      <c r="Z197" s="87"/>
      <c r="AA197" s="87"/>
      <c r="AB197" s="87"/>
      <c r="AC197" s="87"/>
      <c r="AD197" s="87"/>
      <c r="AE197" s="87"/>
      <c r="AF197" s="87"/>
      <c r="AG197" s="87"/>
      <c r="AH197" s="87"/>
      <c r="AI197" s="87"/>
      <c r="AJ197" s="87"/>
    </row>
    <row r="198" spans="23:36" x14ac:dyDescent="0.25">
      <c r="W198" s="87"/>
      <c r="X198" s="87"/>
      <c r="Y198" s="87"/>
      <c r="Z198" s="87"/>
      <c r="AA198" s="87"/>
      <c r="AB198" s="87"/>
      <c r="AC198" s="87"/>
      <c r="AD198" s="87"/>
      <c r="AE198" s="87"/>
      <c r="AF198" s="87"/>
      <c r="AG198" s="87"/>
      <c r="AH198" s="87"/>
      <c r="AI198" s="87"/>
      <c r="AJ198" s="87"/>
    </row>
    <row r="199" spans="23:36" x14ac:dyDescent="0.25">
      <c r="W199" s="87"/>
      <c r="X199" s="87"/>
      <c r="Y199" s="87"/>
      <c r="Z199" s="87"/>
      <c r="AA199" s="87"/>
      <c r="AB199" s="87"/>
      <c r="AC199" s="87"/>
      <c r="AD199" s="87"/>
      <c r="AE199" s="87"/>
      <c r="AF199" s="87"/>
      <c r="AG199" s="87"/>
      <c r="AH199" s="87"/>
      <c r="AI199" s="87"/>
      <c r="AJ199" s="87"/>
    </row>
    <row r="200" spans="23:36" x14ac:dyDescent="0.25">
      <c r="W200" s="87"/>
      <c r="X200" s="87"/>
      <c r="Y200" s="87"/>
      <c r="Z200" s="87"/>
      <c r="AA200" s="87"/>
      <c r="AB200" s="87"/>
      <c r="AC200" s="87"/>
      <c r="AD200" s="87"/>
      <c r="AE200" s="87"/>
      <c r="AF200" s="87"/>
      <c r="AG200" s="87"/>
      <c r="AH200" s="87"/>
      <c r="AI200" s="87"/>
      <c r="AJ200" s="87"/>
    </row>
    <row r="201" spans="23:36" x14ac:dyDescent="0.25">
      <c r="W201" s="87"/>
      <c r="X201" s="87"/>
      <c r="Y201" s="87"/>
      <c r="Z201" s="87"/>
      <c r="AA201" s="87"/>
      <c r="AB201" s="87"/>
      <c r="AC201" s="87"/>
      <c r="AD201" s="87"/>
      <c r="AE201" s="87"/>
      <c r="AF201" s="87"/>
      <c r="AG201" s="87"/>
      <c r="AH201" s="87"/>
      <c r="AI201" s="87"/>
      <c r="AJ201" s="87"/>
    </row>
    <row r="202" spans="23:36" x14ac:dyDescent="0.25">
      <c r="W202" s="87"/>
      <c r="X202" s="87"/>
      <c r="Y202" s="87"/>
      <c r="Z202" s="87"/>
      <c r="AA202" s="87"/>
      <c r="AB202" s="87"/>
      <c r="AC202" s="87"/>
      <c r="AD202" s="87"/>
      <c r="AE202" s="87"/>
      <c r="AF202" s="87"/>
      <c r="AG202" s="87"/>
      <c r="AH202" s="87"/>
      <c r="AI202" s="87"/>
      <c r="AJ202" s="87"/>
    </row>
    <row r="203" spans="23:36" x14ac:dyDescent="0.25">
      <c r="W203" s="87"/>
      <c r="X203" s="87"/>
      <c r="Y203" s="87"/>
      <c r="Z203" s="87"/>
      <c r="AA203" s="87"/>
      <c r="AB203" s="87"/>
      <c r="AC203" s="87"/>
      <c r="AD203" s="87"/>
      <c r="AE203" s="87"/>
      <c r="AF203" s="87"/>
      <c r="AG203" s="87"/>
      <c r="AH203" s="87"/>
      <c r="AI203" s="87"/>
      <c r="AJ203" s="87"/>
    </row>
    <row r="204" spans="23:36" x14ac:dyDescent="0.25">
      <c r="W204" s="87"/>
      <c r="X204" s="87"/>
      <c r="Y204" s="87"/>
      <c r="Z204" s="87"/>
      <c r="AA204" s="87"/>
      <c r="AB204" s="87"/>
      <c r="AC204" s="87"/>
      <c r="AD204" s="87"/>
      <c r="AE204" s="87"/>
      <c r="AF204" s="87"/>
      <c r="AG204" s="87"/>
      <c r="AH204" s="87"/>
      <c r="AI204" s="87"/>
      <c r="AJ204" s="87"/>
    </row>
    <row r="205" spans="23:36" x14ac:dyDescent="0.25">
      <c r="W205" s="87"/>
      <c r="X205" s="87"/>
      <c r="Y205" s="87"/>
      <c r="Z205" s="87"/>
      <c r="AA205" s="87"/>
      <c r="AB205" s="87"/>
      <c r="AC205" s="87"/>
      <c r="AD205" s="87"/>
      <c r="AE205" s="87"/>
      <c r="AF205" s="87"/>
      <c r="AG205" s="87"/>
      <c r="AH205" s="87"/>
      <c r="AI205" s="87"/>
      <c r="AJ205" s="87"/>
    </row>
    <row r="206" spans="23:36" x14ac:dyDescent="0.25">
      <c r="W206" s="87"/>
      <c r="X206" s="87"/>
      <c r="Y206" s="87"/>
      <c r="Z206" s="87"/>
      <c r="AA206" s="87"/>
      <c r="AB206" s="87"/>
      <c r="AC206" s="87"/>
      <c r="AD206" s="87"/>
      <c r="AE206" s="87"/>
      <c r="AF206" s="87"/>
      <c r="AG206" s="87"/>
      <c r="AH206" s="87"/>
      <c r="AI206" s="87"/>
      <c r="AJ206" s="87"/>
    </row>
    <row r="207" spans="23:36" x14ac:dyDescent="0.25">
      <c r="W207" s="87"/>
      <c r="X207" s="87"/>
      <c r="Y207" s="87"/>
      <c r="Z207" s="87"/>
      <c r="AA207" s="87"/>
      <c r="AB207" s="87"/>
      <c r="AC207" s="87"/>
      <c r="AD207" s="87"/>
      <c r="AE207" s="87"/>
      <c r="AF207" s="87"/>
      <c r="AG207" s="87"/>
      <c r="AH207" s="87"/>
      <c r="AI207" s="87"/>
      <c r="AJ207" s="87"/>
    </row>
    <row r="208" spans="23:36" x14ac:dyDescent="0.25">
      <c r="W208" s="87"/>
      <c r="X208" s="87"/>
      <c r="Y208" s="87"/>
      <c r="Z208" s="87"/>
      <c r="AA208" s="87"/>
      <c r="AB208" s="87"/>
      <c r="AC208" s="87"/>
      <c r="AD208" s="87"/>
      <c r="AE208" s="87"/>
      <c r="AF208" s="87"/>
      <c r="AG208" s="87"/>
      <c r="AH208" s="87"/>
      <c r="AI208" s="87"/>
      <c r="AJ208" s="87"/>
    </row>
    <row r="209" spans="23:36" x14ac:dyDescent="0.25">
      <c r="W209" s="87"/>
      <c r="X209" s="87"/>
      <c r="Y209" s="87"/>
      <c r="Z209" s="87"/>
      <c r="AA209" s="87"/>
      <c r="AB209" s="87"/>
      <c r="AC209" s="87"/>
      <c r="AD209" s="87"/>
      <c r="AE209" s="87"/>
      <c r="AF209" s="87"/>
      <c r="AG209" s="87"/>
      <c r="AH209" s="87"/>
      <c r="AI209" s="87"/>
      <c r="AJ209" s="87"/>
    </row>
    <row r="210" spans="23:36" x14ac:dyDescent="0.25">
      <c r="W210" s="87"/>
      <c r="X210" s="87"/>
      <c r="Y210" s="87"/>
      <c r="Z210" s="87"/>
      <c r="AA210" s="87"/>
      <c r="AB210" s="87"/>
      <c r="AC210" s="87"/>
      <c r="AD210" s="87"/>
      <c r="AE210" s="87"/>
      <c r="AF210" s="87"/>
      <c r="AG210" s="87"/>
      <c r="AH210" s="87"/>
      <c r="AI210" s="87"/>
      <c r="AJ210" s="87"/>
    </row>
    <row r="211" spans="23:36" x14ac:dyDescent="0.25">
      <c r="W211" s="87"/>
      <c r="X211" s="87"/>
      <c r="Y211" s="87"/>
      <c r="Z211" s="87"/>
      <c r="AA211" s="87"/>
      <c r="AB211" s="87"/>
      <c r="AC211" s="87"/>
      <c r="AD211" s="87"/>
      <c r="AE211" s="87"/>
      <c r="AF211" s="87"/>
      <c r="AG211" s="87"/>
      <c r="AH211" s="87"/>
      <c r="AI211" s="87"/>
      <c r="AJ211" s="87"/>
    </row>
    <row r="212" spans="23:36" x14ac:dyDescent="0.25">
      <c r="W212" s="87"/>
      <c r="X212" s="87"/>
      <c r="Y212" s="87"/>
      <c r="Z212" s="87"/>
      <c r="AA212" s="87"/>
      <c r="AB212" s="87"/>
      <c r="AC212" s="87"/>
      <c r="AD212" s="87"/>
      <c r="AE212" s="87"/>
      <c r="AF212" s="87"/>
      <c r="AG212" s="87"/>
      <c r="AH212" s="87"/>
      <c r="AI212" s="87"/>
      <c r="AJ212" s="87"/>
    </row>
    <row r="213" spans="23:36" x14ac:dyDescent="0.25">
      <c r="W213" s="87"/>
      <c r="X213" s="87"/>
      <c r="Y213" s="87"/>
      <c r="Z213" s="87"/>
      <c r="AA213" s="87"/>
      <c r="AB213" s="87"/>
      <c r="AC213" s="87"/>
      <c r="AD213" s="87"/>
      <c r="AE213" s="87"/>
      <c r="AF213" s="87"/>
      <c r="AG213" s="87"/>
      <c r="AH213" s="87"/>
      <c r="AI213" s="87"/>
      <c r="AJ213" s="87"/>
    </row>
    <row r="214" spans="23:36" x14ac:dyDescent="0.25">
      <c r="W214" s="87"/>
      <c r="X214" s="87"/>
      <c r="Y214" s="87"/>
      <c r="Z214" s="87"/>
      <c r="AA214" s="87"/>
      <c r="AB214" s="87"/>
      <c r="AC214" s="87"/>
      <c r="AD214" s="87"/>
      <c r="AE214" s="87"/>
      <c r="AF214" s="87"/>
      <c r="AG214" s="87"/>
      <c r="AH214" s="87"/>
      <c r="AI214" s="87"/>
      <c r="AJ214" s="87"/>
    </row>
    <row r="215" spans="23:36" x14ac:dyDescent="0.25">
      <c r="W215" s="87"/>
      <c r="X215" s="87"/>
      <c r="Y215" s="87"/>
      <c r="Z215" s="87"/>
      <c r="AA215" s="87"/>
      <c r="AB215" s="87"/>
      <c r="AC215" s="87"/>
      <c r="AD215" s="87"/>
      <c r="AE215" s="87"/>
      <c r="AF215" s="87"/>
      <c r="AG215" s="87"/>
      <c r="AH215" s="87"/>
      <c r="AI215" s="87"/>
      <c r="AJ215" s="87"/>
    </row>
    <row r="216" spans="23:36" x14ac:dyDescent="0.25">
      <c r="W216" s="87"/>
      <c r="X216" s="87"/>
      <c r="Y216" s="87"/>
      <c r="Z216" s="87"/>
      <c r="AA216" s="87"/>
      <c r="AB216" s="87"/>
      <c r="AC216" s="87"/>
      <c r="AD216" s="87"/>
      <c r="AE216" s="87"/>
      <c r="AF216" s="87"/>
      <c r="AG216" s="87"/>
      <c r="AH216" s="87"/>
      <c r="AI216" s="87"/>
      <c r="AJ216" s="87"/>
    </row>
    <row r="217" spans="23:36" x14ac:dyDescent="0.25">
      <c r="W217" s="87"/>
      <c r="X217" s="87"/>
      <c r="Y217" s="87"/>
      <c r="Z217" s="87"/>
      <c r="AA217" s="87"/>
      <c r="AB217" s="87"/>
      <c r="AC217" s="87"/>
      <c r="AD217" s="87"/>
      <c r="AE217" s="87"/>
      <c r="AF217" s="87"/>
      <c r="AG217" s="87"/>
      <c r="AH217" s="87"/>
      <c r="AI217" s="87"/>
      <c r="AJ217" s="87"/>
    </row>
    <row r="218" spans="23:36" x14ac:dyDescent="0.25">
      <c r="W218" s="87"/>
      <c r="X218" s="87"/>
      <c r="Y218" s="87"/>
      <c r="Z218" s="87"/>
      <c r="AA218" s="87"/>
      <c r="AB218" s="87"/>
      <c r="AC218" s="87"/>
      <c r="AD218" s="87"/>
      <c r="AE218" s="87"/>
      <c r="AF218" s="87"/>
      <c r="AG218" s="87"/>
      <c r="AH218" s="87"/>
      <c r="AI218" s="87"/>
      <c r="AJ218" s="87"/>
    </row>
    <row r="219" spans="23:36" x14ac:dyDescent="0.25">
      <c r="W219" s="87"/>
      <c r="X219" s="87"/>
      <c r="Y219" s="87"/>
      <c r="Z219" s="87"/>
      <c r="AA219" s="87"/>
      <c r="AB219" s="87"/>
      <c r="AC219" s="87"/>
      <c r="AD219" s="87"/>
      <c r="AE219" s="87"/>
      <c r="AF219" s="87"/>
      <c r="AG219" s="87"/>
      <c r="AH219" s="87"/>
      <c r="AI219" s="87"/>
      <c r="AJ219" s="87"/>
    </row>
    <row r="220" spans="23:36" x14ac:dyDescent="0.25">
      <c r="W220" s="87"/>
      <c r="X220" s="87"/>
      <c r="Y220" s="87"/>
      <c r="Z220" s="87"/>
      <c r="AA220" s="87"/>
      <c r="AB220" s="87"/>
      <c r="AC220" s="87"/>
      <c r="AD220" s="87"/>
      <c r="AE220" s="87"/>
      <c r="AF220" s="87"/>
      <c r="AG220" s="87"/>
      <c r="AH220" s="87"/>
      <c r="AI220" s="87"/>
      <c r="AJ220" s="87"/>
    </row>
    <row r="221" spans="23:36" x14ac:dyDescent="0.25">
      <c r="W221" s="87"/>
      <c r="X221" s="87"/>
      <c r="Y221" s="87"/>
      <c r="Z221" s="87"/>
      <c r="AA221" s="87"/>
      <c r="AB221" s="87"/>
      <c r="AC221" s="87"/>
      <c r="AD221" s="87"/>
      <c r="AE221" s="87"/>
      <c r="AF221" s="87"/>
      <c r="AG221" s="87"/>
      <c r="AH221" s="87"/>
      <c r="AI221" s="87"/>
      <c r="AJ221" s="87"/>
    </row>
    <row r="222" spans="23:36" x14ac:dyDescent="0.25">
      <c r="W222" s="87"/>
      <c r="X222" s="87"/>
      <c r="Y222" s="87"/>
      <c r="Z222" s="87"/>
      <c r="AA222" s="87"/>
      <c r="AB222" s="87"/>
      <c r="AC222" s="87"/>
      <c r="AD222" s="87"/>
      <c r="AE222" s="87"/>
      <c r="AF222" s="87"/>
      <c r="AG222" s="87"/>
      <c r="AH222" s="87"/>
      <c r="AI222" s="87"/>
      <c r="AJ222" s="87"/>
    </row>
    <row r="223" spans="23:36" x14ac:dyDescent="0.25">
      <c r="W223" s="87"/>
      <c r="X223" s="87"/>
      <c r="Y223" s="87"/>
      <c r="Z223" s="87"/>
      <c r="AA223" s="87"/>
      <c r="AB223" s="87"/>
      <c r="AC223" s="87"/>
      <c r="AD223" s="87"/>
      <c r="AE223" s="87"/>
      <c r="AF223" s="87"/>
      <c r="AG223" s="87"/>
      <c r="AH223" s="87"/>
      <c r="AI223" s="87"/>
      <c r="AJ223" s="87"/>
    </row>
    <row r="224" spans="23:36" x14ac:dyDescent="0.25">
      <c r="W224" s="87"/>
      <c r="X224" s="87"/>
      <c r="Y224" s="87"/>
      <c r="Z224" s="87"/>
      <c r="AA224" s="87"/>
      <c r="AB224" s="87"/>
      <c r="AC224" s="87"/>
      <c r="AD224" s="87"/>
      <c r="AE224" s="87"/>
      <c r="AF224" s="87"/>
      <c r="AG224" s="87"/>
      <c r="AH224" s="87"/>
      <c r="AI224" s="87"/>
      <c r="AJ224" s="87"/>
    </row>
    <row r="225" spans="23:36" x14ac:dyDescent="0.25">
      <c r="W225" s="87"/>
      <c r="X225" s="87"/>
      <c r="Y225" s="87"/>
      <c r="Z225" s="87"/>
      <c r="AA225" s="87"/>
      <c r="AB225" s="87"/>
      <c r="AC225" s="87"/>
      <c r="AD225" s="87"/>
      <c r="AE225" s="87"/>
      <c r="AF225" s="87"/>
      <c r="AG225" s="87"/>
      <c r="AH225" s="87"/>
      <c r="AI225" s="87"/>
      <c r="AJ225" s="87"/>
    </row>
    <row r="226" spans="23:36" x14ac:dyDescent="0.25">
      <c r="W226" s="87"/>
      <c r="X226" s="87"/>
      <c r="Y226" s="87"/>
      <c r="Z226" s="87"/>
      <c r="AA226" s="87"/>
      <c r="AB226" s="87"/>
      <c r="AC226" s="87"/>
      <c r="AD226" s="87"/>
      <c r="AE226" s="87"/>
      <c r="AF226" s="87"/>
      <c r="AG226" s="87"/>
      <c r="AH226" s="87"/>
      <c r="AI226" s="87"/>
      <c r="AJ226" s="87"/>
    </row>
    <row r="227" spans="23:36" x14ac:dyDescent="0.25">
      <c r="W227" s="87"/>
      <c r="X227" s="87"/>
      <c r="Y227" s="87"/>
      <c r="Z227" s="87"/>
      <c r="AA227" s="87"/>
      <c r="AB227" s="87"/>
      <c r="AC227" s="87"/>
      <c r="AD227" s="87"/>
      <c r="AE227" s="87"/>
      <c r="AF227" s="87"/>
      <c r="AG227" s="87"/>
      <c r="AH227" s="87"/>
      <c r="AI227" s="87"/>
      <c r="AJ227" s="87"/>
    </row>
    <row r="228" spans="23:36" x14ac:dyDescent="0.25">
      <c r="W228" s="87"/>
      <c r="X228" s="87"/>
      <c r="Y228" s="87"/>
      <c r="Z228" s="87"/>
      <c r="AA228" s="87"/>
      <c r="AB228" s="87"/>
      <c r="AC228" s="87"/>
      <c r="AD228" s="87"/>
      <c r="AE228" s="87"/>
      <c r="AF228" s="87"/>
      <c r="AG228" s="87"/>
      <c r="AH228" s="87"/>
      <c r="AI228" s="87"/>
      <c r="AJ228" s="87"/>
    </row>
    <row r="229" spans="23:36" x14ac:dyDescent="0.25">
      <c r="W229" s="87"/>
      <c r="X229" s="87"/>
      <c r="Y229" s="87"/>
      <c r="Z229" s="87"/>
      <c r="AA229" s="87"/>
      <c r="AB229" s="87"/>
      <c r="AC229" s="87"/>
      <c r="AD229" s="87"/>
      <c r="AE229" s="87"/>
      <c r="AF229" s="87"/>
      <c r="AG229" s="87"/>
      <c r="AH229" s="87"/>
      <c r="AI229" s="87"/>
      <c r="AJ229" s="87"/>
    </row>
    <row r="230" spans="23:36" x14ac:dyDescent="0.25">
      <c r="W230" s="87"/>
      <c r="X230" s="87"/>
      <c r="Y230" s="87"/>
      <c r="Z230" s="87"/>
      <c r="AA230" s="87"/>
      <c r="AB230" s="87"/>
      <c r="AC230" s="87"/>
      <c r="AD230" s="87"/>
      <c r="AE230" s="87"/>
      <c r="AF230" s="87"/>
      <c r="AG230" s="87"/>
      <c r="AH230" s="87"/>
      <c r="AI230" s="87"/>
      <c r="AJ230" s="87"/>
    </row>
    <row r="231" spans="23:36" x14ac:dyDescent="0.25">
      <c r="W231" s="87"/>
      <c r="X231" s="87"/>
      <c r="Y231" s="87"/>
      <c r="Z231" s="87"/>
      <c r="AA231" s="87"/>
      <c r="AB231" s="87"/>
      <c r="AC231" s="87"/>
      <c r="AD231" s="87"/>
      <c r="AE231" s="87"/>
      <c r="AF231" s="87"/>
      <c r="AG231" s="87"/>
      <c r="AH231" s="87"/>
      <c r="AI231" s="87"/>
      <c r="AJ231" s="87"/>
    </row>
    <row r="232" spans="23:36" x14ac:dyDescent="0.25">
      <c r="W232" s="87"/>
      <c r="X232" s="87"/>
      <c r="Y232" s="87"/>
      <c r="Z232" s="87"/>
      <c r="AA232" s="87"/>
      <c r="AB232" s="87"/>
      <c r="AC232" s="87"/>
      <c r="AD232" s="87"/>
      <c r="AE232" s="87"/>
      <c r="AF232" s="87"/>
      <c r="AG232" s="87"/>
      <c r="AH232" s="87"/>
      <c r="AI232" s="87"/>
      <c r="AJ232" s="87"/>
    </row>
    <row r="233" spans="23:36" x14ac:dyDescent="0.25">
      <c r="W233" s="87"/>
      <c r="X233" s="87"/>
      <c r="Y233" s="87"/>
      <c r="Z233" s="87"/>
      <c r="AA233" s="87"/>
      <c r="AB233" s="87"/>
      <c r="AC233" s="87"/>
      <c r="AD233" s="87"/>
      <c r="AE233" s="87"/>
      <c r="AF233" s="87"/>
      <c r="AG233" s="87"/>
      <c r="AH233" s="87"/>
      <c r="AI233" s="87"/>
      <c r="AJ233" s="87"/>
    </row>
    <row r="234" spans="23:36" x14ac:dyDescent="0.25">
      <c r="W234" s="87"/>
      <c r="X234" s="87"/>
      <c r="Y234" s="87"/>
      <c r="Z234" s="87"/>
      <c r="AA234" s="87"/>
      <c r="AB234" s="87"/>
      <c r="AC234" s="87"/>
      <c r="AD234" s="87"/>
      <c r="AE234" s="87"/>
      <c r="AF234" s="87"/>
      <c r="AG234" s="87"/>
      <c r="AH234" s="87"/>
      <c r="AI234" s="87"/>
      <c r="AJ234" s="87"/>
    </row>
    <row r="235" spans="23:36" x14ac:dyDescent="0.25">
      <c r="W235" s="87"/>
      <c r="X235" s="87"/>
      <c r="Y235" s="87"/>
      <c r="Z235" s="87"/>
      <c r="AA235" s="87"/>
      <c r="AB235" s="87"/>
      <c r="AC235" s="87"/>
      <c r="AD235" s="87"/>
      <c r="AE235" s="87"/>
      <c r="AF235" s="87"/>
      <c r="AG235" s="87"/>
      <c r="AH235" s="87"/>
      <c r="AI235" s="87"/>
      <c r="AJ235" s="87"/>
    </row>
    <row r="236" spans="23:36" x14ac:dyDescent="0.25">
      <c r="W236" s="87"/>
      <c r="X236" s="87"/>
      <c r="Y236" s="87"/>
      <c r="Z236" s="87"/>
      <c r="AA236" s="87"/>
      <c r="AB236" s="87"/>
      <c r="AC236" s="87"/>
      <c r="AD236" s="87"/>
      <c r="AE236" s="87"/>
      <c r="AF236" s="87"/>
      <c r="AG236" s="87"/>
      <c r="AH236" s="87"/>
      <c r="AI236" s="87"/>
      <c r="AJ236" s="87"/>
    </row>
    <row r="237" spans="23:36" x14ac:dyDescent="0.25">
      <c r="W237" s="87"/>
      <c r="X237" s="87"/>
      <c r="Y237" s="87"/>
      <c r="Z237" s="87"/>
      <c r="AA237" s="87"/>
      <c r="AB237" s="87"/>
      <c r="AC237" s="87"/>
      <c r="AD237" s="87"/>
      <c r="AE237" s="87"/>
      <c r="AF237" s="87"/>
      <c r="AG237" s="87"/>
      <c r="AH237" s="87"/>
      <c r="AI237" s="87"/>
      <c r="AJ237" s="87"/>
    </row>
    <row r="238" spans="23:36" x14ac:dyDescent="0.25">
      <c r="W238" s="87"/>
      <c r="X238" s="87"/>
      <c r="Y238" s="87"/>
      <c r="Z238" s="87"/>
      <c r="AA238" s="87"/>
      <c r="AB238" s="87"/>
      <c r="AC238" s="87"/>
      <c r="AD238" s="87"/>
      <c r="AE238" s="87"/>
      <c r="AF238" s="87"/>
      <c r="AG238" s="87"/>
      <c r="AH238" s="87"/>
      <c r="AI238" s="87"/>
      <c r="AJ238" s="87"/>
    </row>
    <row r="239" spans="23:36" x14ac:dyDescent="0.25">
      <c r="W239" s="87"/>
      <c r="X239" s="87"/>
      <c r="Y239" s="87"/>
      <c r="Z239" s="87"/>
      <c r="AA239" s="87"/>
      <c r="AB239" s="87"/>
      <c r="AC239" s="87"/>
      <c r="AD239" s="87"/>
      <c r="AE239" s="87"/>
      <c r="AF239" s="87"/>
      <c r="AG239" s="87"/>
      <c r="AH239" s="87"/>
      <c r="AI239" s="87"/>
      <c r="AJ239" s="87"/>
    </row>
    <row r="240" spans="23:36" x14ac:dyDescent="0.25">
      <c r="W240" s="87"/>
      <c r="X240" s="87"/>
      <c r="Y240" s="87"/>
      <c r="Z240" s="87"/>
      <c r="AA240" s="87"/>
      <c r="AB240" s="87"/>
      <c r="AC240" s="87"/>
      <c r="AD240" s="87"/>
      <c r="AE240" s="87"/>
      <c r="AF240" s="87"/>
      <c r="AG240" s="87"/>
      <c r="AH240" s="87"/>
      <c r="AI240" s="87"/>
      <c r="AJ240" s="87"/>
    </row>
    <row r="241" spans="23:36" x14ac:dyDescent="0.25">
      <c r="W241" s="87"/>
      <c r="X241" s="87"/>
      <c r="Y241" s="87"/>
      <c r="Z241" s="87"/>
      <c r="AA241" s="87"/>
      <c r="AB241" s="87"/>
      <c r="AC241" s="87"/>
      <c r="AD241" s="87"/>
      <c r="AE241" s="87"/>
      <c r="AF241" s="87"/>
      <c r="AG241" s="87"/>
      <c r="AH241" s="87"/>
      <c r="AI241" s="87"/>
      <c r="AJ241" s="87"/>
    </row>
    <row r="242" spans="23:36" x14ac:dyDescent="0.25">
      <c r="W242" s="87"/>
      <c r="X242" s="87"/>
      <c r="Y242" s="87"/>
      <c r="Z242" s="87"/>
      <c r="AA242" s="87"/>
      <c r="AB242" s="87"/>
      <c r="AC242" s="87"/>
      <c r="AD242" s="87"/>
      <c r="AE242" s="87"/>
      <c r="AF242" s="87"/>
      <c r="AG242" s="87"/>
      <c r="AH242" s="87"/>
      <c r="AI242" s="87"/>
      <c r="AJ242" s="87"/>
    </row>
    <row r="243" spans="23:36" x14ac:dyDescent="0.25">
      <c r="W243" s="87"/>
      <c r="X243" s="87"/>
      <c r="Y243" s="87"/>
      <c r="Z243" s="87"/>
      <c r="AA243" s="87"/>
      <c r="AB243" s="87"/>
      <c r="AC243" s="87"/>
      <c r="AD243" s="87"/>
      <c r="AE243" s="87"/>
      <c r="AF243" s="87"/>
      <c r="AG243" s="87"/>
      <c r="AH243" s="87"/>
      <c r="AI243" s="87"/>
      <c r="AJ243" s="87"/>
    </row>
    <row r="244" spans="23:36" x14ac:dyDescent="0.25">
      <c r="W244" s="87"/>
      <c r="X244" s="87"/>
      <c r="Y244" s="87"/>
      <c r="Z244" s="87"/>
      <c r="AA244" s="87"/>
      <c r="AB244" s="87"/>
      <c r="AC244" s="87"/>
      <c r="AD244" s="87"/>
      <c r="AE244" s="87"/>
      <c r="AF244" s="87"/>
      <c r="AG244" s="87"/>
      <c r="AH244" s="87"/>
      <c r="AI244" s="87"/>
      <c r="AJ244" s="87"/>
    </row>
    <row r="245" spans="23:36" x14ac:dyDescent="0.25">
      <c r="W245" s="87"/>
      <c r="X245" s="87"/>
      <c r="Y245" s="87"/>
      <c r="Z245" s="87"/>
      <c r="AA245" s="87"/>
      <c r="AB245" s="87"/>
      <c r="AC245" s="87"/>
      <c r="AD245" s="87"/>
      <c r="AE245" s="87"/>
      <c r="AF245" s="87"/>
      <c r="AG245" s="87"/>
      <c r="AH245" s="87"/>
      <c r="AI245" s="87"/>
      <c r="AJ245" s="87"/>
    </row>
    <row r="246" spans="23:36" x14ac:dyDescent="0.25">
      <c r="W246" s="87"/>
      <c r="X246" s="87"/>
      <c r="Y246" s="87"/>
      <c r="Z246" s="87"/>
      <c r="AA246" s="87"/>
      <c r="AB246" s="87"/>
      <c r="AC246" s="87"/>
      <c r="AD246" s="87"/>
      <c r="AE246" s="87"/>
      <c r="AF246" s="87"/>
      <c r="AG246" s="87"/>
      <c r="AH246" s="87"/>
      <c r="AI246" s="87"/>
      <c r="AJ246" s="87"/>
    </row>
    <row r="247" spans="23:36" x14ac:dyDescent="0.25">
      <c r="W247" s="87"/>
      <c r="X247" s="87"/>
      <c r="Y247" s="87"/>
      <c r="Z247" s="87"/>
      <c r="AA247" s="87"/>
      <c r="AB247" s="87"/>
      <c r="AC247" s="87"/>
      <c r="AD247" s="87"/>
      <c r="AE247" s="87"/>
      <c r="AF247" s="87"/>
      <c r="AG247" s="87"/>
      <c r="AH247" s="87"/>
      <c r="AI247" s="87"/>
      <c r="AJ247" s="87"/>
    </row>
    <row r="248" spans="23:36" x14ac:dyDescent="0.25">
      <c r="W248" s="87"/>
      <c r="X248" s="87"/>
      <c r="Y248" s="87"/>
      <c r="Z248" s="87"/>
      <c r="AA248" s="87"/>
      <c r="AB248" s="87"/>
      <c r="AC248" s="87"/>
      <c r="AD248" s="87"/>
      <c r="AE248" s="87"/>
      <c r="AF248" s="87"/>
      <c r="AG248" s="87"/>
      <c r="AH248" s="87"/>
      <c r="AI248" s="87"/>
      <c r="AJ248" s="87"/>
    </row>
    <row r="249" spans="23:36" x14ac:dyDescent="0.25">
      <c r="W249" s="87"/>
      <c r="X249" s="87"/>
      <c r="Y249" s="87"/>
      <c r="Z249" s="87"/>
      <c r="AA249" s="87"/>
      <c r="AB249" s="87"/>
      <c r="AC249" s="87"/>
      <c r="AD249" s="87"/>
      <c r="AE249" s="87"/>
      <c r="AF249" s="87"/>
      <c r="AG249" s="87"/>
      <c r="AH249" s="87"/>
      <c r="AI249" s="87"/>
      <c r="AJ249" s="87"/>
    </row>
    <row r="250" spans="23:36" x14ac:dyDescent="0.25">
      <c r="W250" s="87"/>
      <c r="X250" s="87"/>
      <c r="Y250" s="87"/>
      <c r="Z250" s="87"/>
      <c r="AA250" s="87"/>
      <c r="AB250" s="87"/>
      <c r="AC250" s="87"/>
      <c r="AD250" s="87"/>
      <c r="AE250" s="87"/>
      <c r="AF250" s="87"/>
      <c r="AG250" s="87"/>
      <c r="AH250" s="87"/>
      <c r="AI250" s="87"/>
      <c r="AJ250" s="87"/>
    </row>
    <row r="251" spans="23:36" x14ac:dyDescent="0.25">
      <c r="W251" s="87"/>
      <c r="X251" s="87"/>
      <c r="Y251" s="87"/>
      <c r="Z251" s="87"/>
      <c r="AA251" s="87"/>
      <c r="AB251" s="87"/>
      <c r="AC251" s="87"/>
      <c r="AD251" s="87"/>
      <c r="AE251" s="87"/>
      <c r="AF251" s="87"/>
      <c r="AG251" s="87"/>
      <c r="AH251" s="87"/>
      <c r="AI251" s="87"/>
      <c r="AJ251" s="87"/>
    </row>
    <row r="252" spans="23:36" x14ac:dyDescent="0.25">
      <c r="W252" s="87"/>
      <c r="X252" s="87"/>
      <c r="Y252" s="87"/>
      <c r="Z252" s="87"/>
      <c r="AA252" s="87"/>
      <c r="AB252" s="87"/>
      <c r="AC252" s="87"/>
      <c r="AD252" s="87"/>
      <c r="AE252" s="87"/>
      <c r="AF252" s="87"/>
      <c r="AG252" s="87"/>
      <c r="AH252" s="87"/>
      <c r="AI252" s="87"/>
      <c r="AJ252" s="87"/>
    </row>
    <row r="253" spans="23:36" x14ac:dyDescent="0.25">
      <c r="W253" s="87"/>
      <c r="X253" s="87"/>
      <c r="Y253" s="87"/>
      <c r="Z253" s="87"/>
      <c r="AA253" s="87"/>
      <c r="AB253" s="87"/>
      <c r="AC253" s="87"/>
      <c r="AD253" s="87"/>
      <c r="AE253" s="87"/>
      <c r="AF253" s="87"/>
      <c r="AG253" s="87"/>
      <c r="AH253" s="87"/>
      <c r="AI253" s="87"/>
      <c r="AJ253" s="87"/>
    </row>
    <row r="254" spans="23:36" x14ac:dyDescent="0.25">
      <c r="W254" s="87"/>
      <c r="X254" s="87"/>
      <c r="Y254" s="87"/>
      <c r="Z254" s="87"/>
      <c r="AA254" s="87"/>
      <c r="AB254" s="87"/>
      <c r="AC254" s="87"/>
      <c r="AD254" s="87"/>
      <c r="AE254" s="87"/>
      <c r="AF254" s="87"/>
      <c r="AG254" s="87"/>
      <c r="AH254" s="87"/>
      <c r="AI254" s="87"/>
      <c r="AJ254" s="87"/>
    </row>
    <row r="255" spans="23:36" x14ac:dyDescent="0.25">
      <c r="W255" s="87"/>
      <c r="X255" s="87"/>
      <c r="Y255" s="87"/>
      <c r="Z255" s="87"/>
      <c r="AA255" s="87"/>
      <c r="AB255" s="87"/>
      <c r="AC255" s="87"/>
      <c r="AD255" s="87"/>
      <c r="AE255" s="87"/>
      <c r="AF255" s="87"/>
      <c r="AG255" s="87"/>
      <c r="AH255" s="87"/>
      <c r="AI255" s="87"/>
      <c r="AJ255" s="87"/>
    </row>
    <row r="256" spans="23:36" x14ac:dyDescent="0.25">
      <c r="W256" s="87"/>
      <c r="X256" s="87"/>
      <c r="Y256" s="87"/>
      <c r="Z256" s="87"/>
      <c r="AA256" s="87"/>
      <c r="AB256" s="87"/>
      <c r="AC256" s="87"/>
      <c r="AD256" s="87"/>
      <c r="AE256" s="87"/>
      <c r="AF256" s="87"/>
      <c r="AG256" s="87"/>
      <c r="AH256" s="87"/>
      <c r="AI256" s="87"/>
      <c r="AJ256" s="87"/>
    </row>
    <row r="257" spans="23:36" x14ac:dyDescent="0.25">
      <c r="W257" s="87"/>
      <c r="X257" s="87"/>
      <c r="Y257" s="87"/>
      <c r="Z257" s="87"/>
      <c r="AA257" s="87"/>
      <c r="AB257" s="87"/>
      <c r="AC257" s="87"/>
      <c r="AD257" s="87"/>
      <c r="AE257" s="87"/>
      <c r="AF257" s="87"/>
      <c r="AG257" s="87"/>
      <c r="AH257" s="87"/>
      <c r="AI257" s="87"/>
      <c r="AJ257" s="87"/>
    </row>
    <row r="258" spans="23:36" x14ac:dyDescent="0.25">
      <c r="W258" s="87"/>
      <c r="X258" s="87"/>
      <c r="Y258" s="87"/>
      <c r="Z258" s="87"/>
      <c r="AA258" s="87"/>
      <c r="AB258" s="87"/>
      <c r="AC258" s="87"/>
      <c r="AD258" s="87"/>
      <c r="AE258" s="87"/>
      <c r="AF258" s="87"/>
      <c r="AG258" s="87"/>
      <c r="AH258" s="87"/>
      <c r="AI258" s="87"/>
      <c r="AJ258" s="87"/>
    </row>
    <row r="259" spans="23:36" x14ac:dyDescent="0.25">
      <c r="W259" s="87"/>
      <c r="X259" s="87"/>
      <c r="Y259" s="87"/>
      <c r="Z259" s="87"/>
      <c r="AA259" s="87"/>
      <c r="AB259" s="87"/>
      <c r="AC259" s="87"/>
      <c r="AD259" s="87"/>
      <c r="AE259" s="87"/>
      <c r="AF259" s="87"/>
      <c r="AG259" s="87"/>
      <c r="AH259" s="87"/>
      <c r="AI259" s="87"/>
      <c r="AJ259" s="87"/>
    </row>
    <row r="260" spans="23:36" x14ac:dyDescent="0.25">
      <c r="W260" s="87"/>
      <c r="X260" s="87"/>
      <c r="Y260" s="87"/>
      <c r="Z260" s="87"/>
      <c r="AA260" s="87"/>
      <c r="AB260" s="87"/>
      <c r="AC260" s="87"/>
      <c r="AD260" s="87"/>
      <c r="AE260" s="87"/>
      <c r="AF260" s="87"/>
      <c r="AG260" s="87"/>
      <c r="AH260" s="87"/>
      <c r="AI260" s="87"/>
      <c r="AJ260" s="87"/>
    </row>
    <row r="261" spans="23:36" x14ac:dyDescent="0.25">
      <c r="W261" s="87"/>
      <c r="X261" s="87"/>
      <c r="Y261" s="87"/>
      <c r="Z261" s="87"/>
      <c r="AA261" s="87"/>
      <c r="AB261" s="87"/>
      <c r="AC261" s="87"/>
      <c r="AD261" s="87"/>
      <c r="AE261" s="87"/>
      <c r="AF261" s="87"/>
      <c r="AG261" s="87"/>
      <c r="AH261" s="87"/>
      <c r="AI261" s="87"/>
      <c r="AJ261" s="87"/>
    </row>
    <row r="262" spans="23:36" x14ac:dyDescent="0.25">
      <c r="W262" s="87"/>
      <c r="X262" s="87"/>
      <c r="Y262" s="87"/>
      <c r="Z262" s="87"/>
      <c r="AA262" s="87"/>
      <c r="AB262" s="87"/>
      <c r="AC262" s="87"/>
      <c r="AD262" s="87"/>
      <c r="AE262" s="87"/>
      <c r="AF262" s="87"/>
      <c r="AG262" s="87"/>
      <c r="AH262" s="87"/>
      <c r="AI262" s="87"/>
      <c r="AJ262" s="87"/>
    </row>
    <row r="263" spans="23:36" x14ac:dyDescent="0.25">
      <c r="W263" s="87"/>
      <c r="X263" s="87"/>
      <c r="Y263" s="87"/>
      <c r="Z263" s="87"/>
      <c r="AA263" s="87"/>
      <c r="AB263" s="87"/>
      <c r="AC263" s="87"/>
      <c r="AD263" s="87"/>
      <c r="AE263" s="87"/>
      <c r="AF263" s="87"/>
      <c r="AG263" s="87"/>
      <c r="AH263" s="87"/>
      <c r="AI263" s="87"/>
      <c r="AJ263" s="87"/>
    </row>
    <row r="264" spans="23:36" x14ac:dyDescent="0.25">
      <c r="W264" s="87"/>
      <c r="X264" s="87"/>
      <c r="Y264" s="87"/>
      <c r="Z264" s="87"/>
      <c r="AA264" s="87"/>
      <c r="AB264" s="87"/>
      <c r="AC264" s="87"/>
      <c r="AD264" s="87"/>
      <c r="AE264" s="87"/>
      <c r="AF264" s="87"/>
      <c r="AG264" s="87"/>
      <c r="AH264" s="87"/>
      <c r="AI264" s="87"/>
      <c r="AJ264" s="87"/>
    </row>
    <row r="265" spans="23:36" x14ac:dyDescent="0.25">
      <c r="W265" s="87"/>
      <c r="X265" s="87"/>
      <c r="Y265" s="87"/>
      <c r="Z265" s="87"/>
      <c r="AA265" s="87"/>
      <c r="AB265" s="87"/>
      <c r="AC265" s="87"/>
      <c r="AD265" s="87"/>
      <c r="AE265" s="87"/>
      <c r="AF265" s="87"/>
      <c r="AG265" s="87"/>
      <c r="AH265" s="87"/>
      <c r="AI265" s="87"/>
      <c r="AJ265" s="87"/>
    </row>
    <row r="266" spans="23:36" x14ac:dyDescent="0.25">
      <c r="W266" s="87"/>
      <c r="X266" s="87"/>
      <c r="Y266" s="87"/>
      <c r="Z266" s="87"/>
      <c r="AA266" s="87"/>
      <c r="AB266" s="87"/>
      <c r="AC266" s="87"/>
      <c r="AD266" s="87"/>
      <c r="AE266" s="87"/>
      <c r="AF266" s="87"/>
      <c r="AG266" s="87"/>
      <c r="AH266" s="87"/>
      <c r="AI266" s="87"/>
      <c r="AJ266" s="87"/>
    </row>
    <row r="267" spans="23:36" x14ac:dyDescent="0.25">
      <c r="W267" s="87"/>
      <c r="X267" s="87"/>
      <c r="Y267" s="87"/>
      <c r="Z267" s="87"/>
      <c r="AA267" s="87"/>
      <c r="AB267" s="87"/>
      <c r="AC267" s="87"/>
      <c r="AD267" s="87"/>
      <c r="AE267" s="87"/>
      <c r="AF267" s="87"/>
      <c r="AG267" s="87"/>
      <c r="AH267" s="87"/>
      <c r="AI267" s="87"/>
      <c r="AJ267" s="87"/>
    </row>
    <row r="268" spans="23:36" x14ac:dyDescent="0.25">
      <c r="W268" s="87"/>
      <c r="X268" s="87"/>
      <c r="Y268" s="87"/>
      <c r="Z268" s="87"/>
      <c r="AA268" s="87"/>
      <c r="AB268" s="87"/>
      <c r="AC268" s="87"/>
      <c r="AD268" s="87"/>
      <c r="AE268" s="87"/>
      <c r="AF268" s="87"/>
      <c r="AG268" s="87"/>
      <c r="AH268" s="87"/>
      <c r="AI268" s="87"/>
      <c r="AJ268" s="87"/>
    </row>
    <row r="269" spans="23:36" x14ac:dyDescent="0.25">
      <c r="W269" s="87"/>
      <c r="X269" s="87"/>
      <c r="Y269" s="87"/>
      <c r="Z269" s="87"/>
      <c r="AA269" s="87"/>
      <c r="AB269" s="87"/>
      <c r="AC269" s="87"/>
      <c r="AD269" s="87"/>
      <c r="AE269" s="87"/>
      <c r="AF269" s="87"/>
      <c r="AG269" s="87"/>
      <c r="AH269" s="87"/>
      <c r="AI269" s="87"/>
      <c r="AJ269" s="87"/>
    </row>
    <row r="270" spans="23:36" x14ac:dyDescent="0.25">
      <c r="W270" s="87"/>
      <c r="X270" s="87"/>
      <c r="Y270" s="87"/>
      <c r="Z270" s="87"/>
      <c r="AA270" s="87"/>
      <c r="AB270" s="87"/>
      <c r="AC270" s="87"/>
      <c r="AD270" s="87"/>
      <c r="AE270" s="87"/>
      <c r="AF270" s="87"/>
      <c r="AG270" s="87"/>
      <c r="AH270" s="87"/>
      <c r="AI270" s="87"/>
      <c r="AJ270" s="87"/>
    </row>
    <row r="271" spans="23:36" x14ac:dyDescent="0.25">
      <c r="W271" s="87"/>
      <c r="X271" s="87"/>
      <c r="Y271" s="87"/>
      <c r="Z271" s="87"/>
      <c r="AA271" s="87"/>
      <c r="AB271" s="87"/>
      <c r="AC271" s="87"/>
      <c r="AD271" s="87"/>
      <c r="AE271" s="87"/>
      <c r="AF271" s="87"/>
      <c r="AG271" s="87"/>
      <c r="AH271" s="87"/>
      <c r="AI271" s="87"/>
      <c r="AJ271" s="87"/>
    </row>
    <row r="272" spans="23:36" x14ac:dyDescent="0.25">
      <c r="W272" s="87"/>
      <c r="X272" s="87"/>
      <c r="Y272" s="87"/>
      <c r="Z272" s="87"/>
      <c r="AA272" s="87"/>
      <c r="AB272" s="87"/>
      <c r="AC272" s="87"/>
      <c r="AD272" s="87"/>
      <c r="AE272" s="87"/>
      <c r="AF272" s="87"/>
      <c r="AG272" s="87"/>
      <c r="AH272" s="87"/>
      <c r="AI272" s="87"/>
      <c r="AJ272" s="87"/>
    </row>
    <row r="273" spans="23:36" x14ac:dyDescent="0.25">
      <c r="W273" s="87"/>
      <c r="X273" s="87"/>
      <c r="Y273" s="87"/>
      <c r="Z273" s="87"/>
      <c r="AA273" s="87"/>
      <c r="AB273" s="87"/>
      <c r="AC273" s="87"/>
      <c r="AD273" s="87"/>
      <c r="AE273" s="87"/>
      <c r="AF273" s="87"/>
      <c r="AG273" s="87"/>
      <c r="AH273" s="87"/>
      <c r="AI273" s="87"/>
      <c r="AJ273" s="87"/>
    </row>
    <row r="274" spans="23:36" x14ac:dyDescent="0.25">
      <c r="W274" s="87"/>
      <c r="X274" s="87"/>
      <c r="Y274" s="87"/>
      <c r="Z274" s="87"/>
      <c r="AA274" s="87"/>
      <c r="AB274" s="87"/>
      <c r="AC274" s="87"/>
      <c r="AD274" s="87"/>
      <c r="AE274" s="87"/>
      <c r="AF274" s="87"/>
      <c r="AG274" s="87"/>
      <c r="AH274" s="87"/>
      <c r="AI274" s="87"/>
      <c r="AJ274" s="87"/>
    </row>
    <row r="275" spans="23:36" x14ac:dyDescent="0.25">
      <c r="W275" s="87"/>
      <c r="X275" s="87"/>
      <c r="Y275" s="87"/>
      <c r="Z275" s="87"/>
      <c r="AA275" s="87"/>
      <c r="AB275" s="87"/>
      <c r="AC275" s="87"/>
      <c r="AD275" s="87"/>
      <c r="AE275" s="87"/>
      <c r="AF275" s="87"/>
      <c r="AG275" s="87"/>
      <c r="AH275" s="87"/>
      <c r="AI275" s="87"/>
      <c r="AJ275" s="87"/>
    </row>
    <row r="276" spans="23:36" x14ac:dyDescent="0.25">
      <c r="W276" s="87"/>
      <c r="X276" s="87"/>
      <c r="Y276" s="87"/>
      <c r="Z276" s="87"/>
      <c r="AA276" s="87"/>
      <c r="AB276" s="87"/>
      <c r="AC276" s="87"/>
      <c r="AD276" s="87"/>
      <c r="AE276" s="87"/>
      <c r="AF276" s="87"/>
      <c r="AG276" s="87"/>
      <c r="AH276" s="87"/>
      <c r="AI276" s="87"/>
      <c r="AJ276" s="87"/>
    </row>
    <row r="277" spans="23:36" x14ac:dyDescent="0.25">
      <c r="W277" s="87"/>
      <c r="X277" s="87"/>
      <c r="Y277" s="87"/>
      <c r="Z277" s="87"/>
      <c r="AA277" s="87"/>
      <c r="AB277" s="87"/>
      <c r="AC277" s="87"/>
      <c r="AD277" s="87"/>
      <c r="AE277" s="87"/>
      <c r="AF277" s="87"/>
      <c r="AG277" s="87"/>
      <c r="AH277" s="87"/>
      <c r="AI277" s="87"/>
      <c r="AJ277" s="87"/>
    </row>
    <row r="278" spans="23:36" x14ac:dyDescent="0.25">
      <c r="W278" s="87"/>
      <c r="X278" s="87"/>
      <c r="Y278" s="87"/>
      <c r="Z278" s="87"/>
      <c r="AA278" s="87"/>
      <c r="AB278" s="87"/>
      <c r="AC278" s="87"/>
      <c r="AD278" s="87"/>
      <c r="AE278" s="87"/>
      <c r="AF278" s="87"/>
      <c r="AG278" s="87"/>
      <c r="AH278" s="87"/>
      <c r="AI278" s="87"/>
      <c r="AJ278" s="87"/>
    </row>
    <row r="279" spans="23:36" x14ac:dyDescent="0.25">
      <c r="W279" s="87"/>
      <c r="X279" s="87"/>
      <c r="Y279" s="87"/>
      <c r="Z279" s="87"/>
      <c r="AA279" s="87"/>
      <c r="AB279" s="87"/>
      <c r="AC279" s="87"/>
      <c r="AD279" s="87"/>
      <c r="AE279" s="87"/>
      <c r="AF279" s="87"/>
      <c r="AG279" s="87"/>
      <c r="AH279" s="87"/>
      <c r="AI279" s="87"/>
      <c r="AJ279" s="87"/>
    </row>
    <row r="280" spans="23:36" x14ac:dyDescent="0.25">
      <c r="W280" s="87"/>
      <c r="X280" s="87"/>
      <c r="Y280" s="87"/>
      <c r="Z280" s="87"/>
      <c r="AA280" s="87"/>
      <c r="AB280" s="87"/>
      <c r="AC280" s="87"/>
      <c r="AD280" s="87"/>
      <c r="AE280" s="87"/>
      <c r="AF280" s="87"/>
      <c r="AG280" s="87"/>
      <c r="AH280" s="87"/>
      <c r="AI280" s="87"/>
      <c r="AJ280" s="87"/>
    </row>
    <row r="281" spans="23:36" x14ac:dyDescent="0.25">
      <c r="W281" s="87"/>
      <c r="X281" s="87"/>
      <c r="Y281" s="87"/>
      <c r="Z281" s="87"/>
      <c r="AA281" s="87"/>
      <c r="AB281" s="87"/>
      <c r="AC281" s="87"/>
      <c r="AD281" s="87"/>
      <c r="AE281" s="87"/>
      <c r="AF281" s="87"/>
      <c r="AG281" s="87"/>
      <c r="AH281" s="87"/>
      <c r="AI281" s="87"/>
      <c r="AJ281" s="87"/>
    </row>
    <row r="282" spans="23:36" x14ac:dyDescent="0.25">
      <c r="W282" s="87"/>
      <c r="X282" s="87"/>
      <c r="Y282" s="87"/>
      <c r="Z282" s="87"/>
      <c r="AA282" s="87"/>
      <c r="AB282" s="87"/>
      <c r="AC282" s="87"/>
      <c r="AD282" s="87"/>
      <c r="AE282" s="87"/>
      <c r="AF282" s="87"/>
      <c r="AG282" s="87"/>
      <c r="AH282" s="87"/>
      <c r="AI282" s="87"/>
      <c r="AJ282" s="87"/>
    </row>
    <row r="283" spans="23:36" x14ac:dyDescent="0.25">
      <c r="W283" s="87"/>
      <c r="X283" s="87"/>
      <c r="Y283" s="87"/>
      <c r="Z283" s="87"/>
      <c r="AA283" s="87"/>
      <c r="AB283" s="87"/>
      <c r="AC283" s="87"/>
      <c r="AD283" s="87"/>
      <c r="AE283" s="87"/>
      <c r="AF283" s="87"/>
      <c r="AG283" s="87"/>
      <c r="AH283" s="87"/>
      <c r="AI283" s="87"/>
      <c r="AJ283" s="87"/>
    </row>
    <row r="284" spans="23:36" x14ac:dyDescent="0.25">
      <c r="W284" s="87"/>
      <c r="X284" s="87"/>
      <c r="Y284" s="87"/>
      <c r="Z284" s="87"/>
      <c r="AA284" s="87"/>
      <c r="AB284" s="87"/>
      <c r="AC284" s="87"/>
      <c r="AD284" s="87"/>
      <c r="AE284" s="87"/>
      <c r="AF284" s="87"/>
      <c r="AG284" s="87"/>
      <c r="AH284" s="87"/>
      <c r="AI284" s="87"/>
      <c r="AJ284" s="87"/>
    </row>
    <row r="285" spans="23:36" x14ac:dyDescent="0.25">
      <c r="W285" s="87"/>
      <c r="X285" s="87"/>
      <c r="Y285" s="87"/>
      <c r="Z285" s="87"/>
      <c r="AA285" s="87"/>
      <c r="AB285" s="87"/>
      <c r="AC285" s="87"/>
      <c r="AD285" s="87"/>
      <c r="AE285" s="87"/>
      <c r="AF285" s="87"/>
      <c r="AG285" s="87"/>
      <c r="AH285" s="87"/>
      <c r="AI285" s="87"/>
      <c r="AJ285" s="87"/>
    </row>
    <row r="286" spans="23:36" x14ac:dyDescent="0.25">
      <c r="W286" s="87"/>
      <c r="X286" s="87"/>
      <c r="Y286" s="87"/>
      <c r="Z286" s="87"/>
      <c r="AA286" s="87"/>
      <c r="AB286" s="87"/>
      <c r="AC286" s="87"/>
      <c r="AD286" s="87"/>
      <c r="AE286" s="87"/>
      <c r="AF286" s="87"/>
      <c r="AG286" s="87"/>
      <c r="AH286" s="87"/>
      <c r="AI286" s="87"/>
      <c r="AJ286" s="87"/>
    </row>
    <row r="287" spans="23:36" x14ac:dyDescent="0.25">
      <c r="W287" s="87"/>
      <c r="X287" s="87"/>
      <c r="Y287" s="87"/>
      <c r="Z287" s="87"/>
      <c r="AA287" s="87"/>
      <c r="AB287" s="87"/>
      <c r="AC287" s="87"/>
      <c r="AD287" s="87"/>
      <c r="AE287" s="87"/>
      <c r="AF287" s="87"/>
      <c r="AG287" s="87"/>
      <c r="AH287" s="87"/>
      <c r="AI287" s="87"/>
      <c r="AJ287" s="87"/>
    </row>
    <row r="288" spans="23:36" x14ac:dyDescent="0.25">
      <c r="W288" s="87"/>
      <c r="X288" s="87"/>
      <c r="Y288" s="87"/>
      <c r="Z288" s="87"/>
      <c r="AA288" s="87"/>
      <c r="AB288" s="87"/>
      <c r="AC288" s="87"/>
      <c r="AD288" s="87"/>
      <c r="AE288" s="87"/>
      <c r="AF288" s="87"/>
      <c r="AG288" s="87"/>
      <c r="AH288" s="87"/>
      <c r="AI288" s="87"/>
      <c r="AJ288" s="87"/>
    </row>
    <row r="289" spans="23:36" x14ac:dyDescent="0.25">
      <c r="W289" s="87"/>
      <c r="X289" s="87"/>
      <c r="Y289" s="87"/>
      <c r="Z289" s="87"/>
      <c r="AA289" s="87"/>
      <c r="AB289" s="87"/>
      <c r="AC289" s="87"/>
      <c r="AD289" s="87"/>
      <c r="AE289" s="87"/>
      <c r="AF289" s="87"/>
      <c r="AG289" s="87"/>
      <c r="AH289" s="87"/>
      <c r="AI289" s="87"/>
      <c r="AJ289" s="87"/>
    </row>
    <row r="290" spans="23:36" x14ac:dyDescent="0.25">
      <c r="W290" s="87"/>
      <c r="X290" s="87"/>
      <c r="Y290" s="87"/>
      <c r="Z290" s="87"/>
      <c r="AA290" s="87"/>
      <c r="AB290" s="87"/>
      <c r="AC290" s="87"/>
      <c r="AD290" s="87"/>
      <c r="AE290" s="87"/>
      <c r="AF290" s="87"/>
      <c r="AG290" s="87"/>
      <c r="AH290" s="87"/>
      <c r="AI290" s="87"/>
      <c r="AJ290" s="87"/>
    </row>
    <row r="291" spans="23:36" x14ac:dyDescent="0.25">
      <c r="W291" s="87"/>
      <c r="X291" s="87"/>
      <c r="Y291" s="87"/>
      <c r="Z291" s="87"/>
      <c r="AA291" s="87"/>
      <c r="AB291" s="87"/>
      <c r="AC291" s="87"/>
      <c r="AD291" s="87"/>
      <c r="AE291" s="87"/>
      <c r="AF291" s="87"/>
      <c r="AG291" s="87"/>
      <c r="AH291" s="87"/>
      <c r="AI291" s="87"/>
      <c r="AJ291" s="87"/>
    </row>
    <row r="292" spans="23:36" x14ac:dyDescent="0.25">
      <c r="W292" s="87"/>
      <c r="X292" s="87"/>
      <c r="Y292" s="87"/>
      <c r="Z292" s="87"/>
      <c r="AA292" s="87"/>
      <c r="AB292" s="87"/>
      <c r="AC292" s="87"/>
      <c r="AD292" s="87"/>
      <c r="AE292" s="87"/>
      <c r="AF292" s="87"/>
      <c r="AG292" s="87"/>
      <c r="AH292" s="87"/>
      <c r="AI292" s="87"/>
      <c r="AJ292" s="87"/>
    </row>
    <row r="293" spans="23:36" x14ac:dyDescent="0.25">
      <c r="W293" s="87"/>
      <c r="X293" s="87"/>
      <c r="Y293" s="87"/>
      <c r="Z293" s="87"/>
      <c r="AA293" s="87"/>
      <c r="AB293" s="87"/>
      <c r="AC293" s="87"/>
      <c r="AD293" s="87"/>
      <c r="AE293" s="87"/>
      <c r="AF293" s="87"/>
      <c r="AG293" s="87"/>
      <c r="AH293" s="87"/>
      <c r="AI293" s="87"/>
      <c r="AJ293" s="87"/>
    </row>
  </sheetData>
  <mergeCells count="9">
    <mergeCell ref="B76:F76"/>
    <mergeCell ref="B77:C77"/>
    <mergeCell ref="C79:F79"/>
    <mergeCell ref="B113:F113"/>
    <mergeCell ref="B1:F1"/>
    <mergeCell ref="B6:C6"/>
    <mergeCell ref="B13:F13"/>
    <mergeCell ref="B14:C14"/>
    <mergeCell ref="C16:F16"/>
  </mergeCells>
  <conditionalFormatting sqref="D6">
    <cfRule type="cellIs" dxfId="20" priority="48" stopIfTrue="1" operator="between">
      <formula>0</formula>
      <formula>G6 * 0.7</formula>
    </cfRule>
    <cfRule type="cellIs" dxfId="19" priority="49" stopIfTrue="1" operator="between">
      <formula>G6 * 0.7</formula>
      <formula>G6 * 0.9</formula>
    </cfRule>
    <cfRule type="cellIs" dxfId="18" priority="50" stopIfTrue="1" operator="between">
      <formula>G6 * 0.9</formula>
      <formula>G6</formula>
    </cfRule>
  </conditionalFormatting>
  <conditionalFormatting sqref="D77">
    <cfRule type="cellIs" dxfId="17" priority="42" stopIfTrue="1" operator="between">
      <formula>0</formula>
      <formula>G77 * 0.7</formula>
    </cfRule>
    <cfRule type="cellIs" dxfId="16" priority="43" stopIfTrue="1" operator="between">
      <formula>G77 * 0.7</formula>
      <formula>G77 * 0.9</formula>
    </cfRule>
    <cfRule type="cellIs" dxfId="15" priority="44" stopIfTrue="1" operator="between">
      <formula>G77 * 0.9</formula>
      <formula>G77</formula>
    </cfRule>
  </conditionalFormatting>
  <conditionalFormatting sqref="D14">
    <cfRule type="cellIs" dxfId="14" priority="39" stopIfTrue="1" operator="between">
      <formula>0</formula>
      <formula>G14 * 0.7</formula>
    </cfRule>
    <cfRule type="cellIs" dxfId="13" priority="40" stopIfTrue="1" operator="between">
      <formula>G14 * 0.7</formula>
      <formula>G14 * 0.9</formula>
    </cfRule>
    <cfRule type="cellIs" dxfId="12" priority="41" stopIfTrue="1" operator="between">
      <formula>G14 * 0.9</formula>
      <formula>G14</formula>
    </cfRule>
  </conditionalFormatting>
  <conditionalFormatting sqref="H81:H106">
    <cfRule type="cellIs" dxfId="11" priority="29" stopIfTrue="1" operator="lessThanOrEqual">
      <formula>G81-2</formula>
    </cfRule>
    <cfRule type="cellIs" dxfId="10" priority="30" stopIfTrue="1" operator="equal">
      <formula>G81-1</formula>
    </cfRule>
    <cfRule type="cellIs" dxfId="9" priority="31" stopIfTrue="1" operator="greaterThanOrEqual">
      <formula>G81</formula>
    </cfRule>
  </conditionalFormatting>
  <conditionalFormatting sqref="H17:H71">
    <cfRule type="cellIs" dxfId="8" priority="5" stopIfTrue="1" operator="equal">
      <formula>"na"</formula>
    </cfRule>
    <cfRule type="cellIs" dxfId="7" priority="6" stopIfTrue="1" operator="lessThanOrEqual">
      <formula>G17-2</formula>
    </cfRule>
    <cfRule type="cellIs" dxfId="6" priority="7" stopIfTrue="1" operator="equal">
      <formula>G17-1</formula>
    </cfRule>
    <cfRule type="cellIs" dxfId="5" priority="8" stopIfTrue="1" operator="greaterThanOrEqual">
      <formula>G17</formula>
    </cfRule>
  </conditionalFormatting>
  <conditionalFormatting sqref="H81:J106">
    <cfRule type="uniqueValues" dxfId="4" priority="51"/>
  </conditionalFormatting>
  <conditionalFormatting sqref="H81:H106">
    <cfRule type="cellIs" dxfId="3" priority="1" stopIfTrue="1" operator="equal">
      <formula>"na"</formula>
    </cfRule>
    <cfRule type="cellIs" dxfId="2" priority="2" stopIfTrue="1" operator="lessThanOrEqual">
      <formula>G81-2</formula>
    </cfRule>
    <cfRule type="cellIs" dxfId="1" priority="3" stopIfTrue="1" operator="equal">
      <formula>G81-1</formula>
    </cfRule>
    <cfRule type="cellIs" dxfId="0" priority="4" stopIfTrue="1" operator="greaterThanOrEqual">
      <formula>G81</formula>
    </cfRule>
  </conditionalFormatting>
  <pageMargins left="0.25" right="0.25" top="0.75" bottom="0.75" header="0.3" footer="0.3"/>
  <pageSetup paperSize="9" scale="75" orientation="portrait" r:id="rId1"/>
  <headerFooter>
    <oddHeader>&amp;L&amp;"Arial"&amp;8&amp;K000000INTERNAL&amp;1#</oddHeader>
  </headerFooter>
  <rowBreaks count="1" manualBreakCount="1">
    <brk id="1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D90ECB15D3574FA043D70EFB4E7BE8" ma:contentTypeVersion="5" ma:contentTypeDescription="Create a new document." ma:contentTypeScope="" ma:versionID="7c95d89b961c162e18a89bb932736d0b">
  <xsd:schema xmlns:xsd="http://www.w3.org/2001/XMLSchema" xmlns:xs="http://www.w3.org/2001/XMLSchema" xmlns:p="http://schemas.microsoft.com/office/2006/metadata/properties" xmlns:ns2="http://schemas.microsoft.com/sharepoint/v3/fields" xmlns:ns3="6ea2932a-8f79-4890-bec8-610a421fbf54" targetNamespace="http://schemas.microsoft.com/office/2006/metadata/properties" ma:root="true" ma:fieldsID="530cee128b504e1752a0979394548245" ns2:_="" ns3:_="">
    <xsd:import namespace="http://schemas.microsoft.com/sharepoint/v3/fields"/>
    <xsd:import namespace="6ea2932a-8f79-4890-bec8-610a421fbf54"/>
    <xsd:element name="properties">
      <xsd:complexType>
        <xsd:sequence>
          <xsd:element name="documentManagement">
            <xsd:complexType>
              <xsd:all>
                <xsd:element ref="ns2:_Revision" minOccurs="0"/>
                <xsd:element ref="ns2:_Status" minOccurs="0"/>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Revision" ma:index="8" nillable="true" ma:displayName="Revision" ma:internalName="_Revision">
      <xsd:simpleType>
        <xsd:restriction base="dms:Text"/>
      </xsd:simpleType>
    </xsd:element>
    <xsd:element name="_Status" ma:index="10" nillable="true" ma:displayName="Status" ma:default="Not Started"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element name="_Version" ma:index="11"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a2932a-8f79-4890-bec8-610a421fbf54"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9" ma:displayName="Subject"/>
        <xsd:element ref="dc:description" minOccurs="0" maxOccurs="1"/>
        <xsd:element name="keywords" minOccurs="0" maxOccurs="1" type="xsd:string" ma:index="1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0.xml><?xml version="1.0" encoding="utf-8"?>
<NovaPath_docClassDate>06/27/2018 12:15:55</NovaPath_docClassDate>
</file>

<file path=customXml/item11.xml><?xml version="1.0" encoding="utf-8"?>
<NovaPath_docIDOld>HSYWRXYA13NCU1SSITAVEFP5EY</NovaPath_docIDOld>
</file>

<file path=customXml/item12.xml><?xml version="1.0" encoding="utf-8"?>
<nXeGKudETKPeaCNGFh5iTSI5UodjD94nh7U7VklxY>stJc0PGOknD+MvkiSulN9IrXWUWZQsJX/+S/bE9pWH0huWUnwtyctvftMTIYERA16MKID95BO0xeh4tqD8jLcQ==</nXeGKudETKPeaCNGFh5iTSI5UodjD94nh7U7VklxY>
</file>

<file path=customXml/item13.xml><?xml version="1.0" encoding="utf-8"?>
<nXeGKudETKPeaCNGFh5iy53cs4YTjZQd4Re9Stbph13fJwq3N1dxRUwfkxNCzGbktJIbKf2q8mQyY814Q>otRpIIeRwLhaEEzuCOJU4w==</nXeGKudETKPeaCNGFh5iy53cs4YTjZQd4Re9Stbph13fJwq3N1dxRUwfkxNCzGbktJIbKf2q8mQyY814Q>
</file>

<file path=customXml/item14.xml><?xml version="1.0" encoding="utf-8"?>
<NovaPath_docID>GXG28P7KHK0P1M0LU45V9R1XVO</NovaPath_docID>
</file>

<file path=customXml/item15.xml><?xml version="1.0" encoding="utf-8"?>
<NovaPath_versionInfo>4.6.8.12343</NovaPath_versionInfo>
</file>

<file path=customXml/item16.xml><?xml version="1.0" encoding="utf-8"?>
<nXeGKudETKPeaCNGFh5ix5fP7fSWtl37NIroXmZyHIynb9qBde2n67FOJFV2>hvo8jIGPriLPjiu1rqJXzKhI6gLOZ8+dIHsepsQ0SPQ=</nXeGKudETKPeaCNGFh5ix5fP7fSWtl37NIroXmZyHIynb9qBde2n67FOJFV2>
</file>

<file path=customXml/item17.xml><?xml version="1.0" encoding="utf-8"?>
<NovaPath_docName>https://share.enx.com/wg-isa/Shared Documents/ISA-5.0.xlsx</NovaPath_docName>
</file>

<file path=customXml/item18.xml><?xml version="1.0" encoding="utf-8"?>
<NovaPath_docOwner>Z218033</NovaPath_docOwner>
</file>

<file path=customXml/item19.xml><?xml version="1.0" encoding="utf-8"?>
<nXeGKudETKPeaCNGFh5iyLk1gcWWJqTgFQk8wGFUmjFC0m6hdwbr2zDsrBNVqK>78XRTXVZeZoJLloI1tSn8MWNITa7Qar8TmvlerzV7BFpDo+Mnv3Vu4CiCp5hjhQU</nXeGKudETKPeaCNGFh5iyLk1gcWWJqTgFQk8wGFUmjFC0m6hdwbr2zDsrBNVqK>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0.xml><?xml version="1.0" encoding="utf-8"?>
<NovaPath_tenantID>8BC9BD9B-31E2-4E97-ABE0-B03814292429</NovaPath_tenantID>
</file>

<file path=customXml/item21.xml><?xml version="1.0" encoding="utf-8"?>
<NovaPath_baseApplication>Microsoft Excel</NovaPath_baseApplication>
</file>

<file path=customXml/item22.xml><?xml version="1.0" encoding="utf-8"?>
<nXeGKudETKPeaCNGFh5i7cKyawAjgyQn9gyiebCxx1jD9eHXSWW9Lib2F1j9>rLNWkyak7bsX4Auap91eqiCV5OxdulPJx/8n47rO9lfJo5s4rr6DFKZnzOjhlP9ahvGTFygI4z9Ve2ucWr4A+vdT5RWtVWuJKEJ1r7FwfOeS3D1bcGQuyA4OXEojwYR8e25oO2S28VZRESvU8Audb+OljcKV1yQ9qiHU3giQJ8Q=</nXeGKudETKPeaCNGFh5i7cKyawAjgyQn9gyiebCxx1jD9eHXSWW9Lib2F1j9>
</file>

<file path=customXml/item23.xml><?xml version="1.0" encoding="utf-8"?>
<nXeGKudETKPeaCNGFh5iKXsadLDxTRe0xbrxgS3asWaSdlBY0sLX5pYu7jLmo>SiTVZYrZoP6lgSCTj6v0lYUXo7rptB3vsxE98fSlaTok74hHqUQ//z+IzG3f3dKdNUyW4Kjm/X9VSbJA4Gr5MW0KPH+B642pxXdDNArGooo=</nXeGKudETKPeaCNGFh5iKXsadLDxTRe0xbrxgS3asWaSdlBY0sLX5pYu7jLmo>
</file>

<file path=customXml/item24.xml><?xml version="1.0" encoding="utf-8"?>
<NovaPath_docAuthor>Burkhard Kesting, GSA</NovaPath_docAuthor>
</file>

<file path=customXml/item25.xml><?xml version="1.0" encoding="utf-8"?>
<NovaPath_docClassID>1030</NovaPath_docClassID>
</file>

<file path=customXml/item26.xml><?xml version="1.0" encoding="utf-8"?>
<nXeGKudETKPeaCNGFh5i7KB6PCgefevITs3IW5zvHkDTq2cPPZVDzitehfVaR>xXOERgJrn4wgiPpGYa05bg==</nXeGKudETKPeaCNGFh5i7KB6PCgefevITs3IW5zvHkDTq2cPPZVDzitehfVaR>
</file>

<file path=customXml/item27.xml><?xml version="1.0" encoding="utf-8"?>
<nXeGKudETKPeaCNGFh5i5IeuWeXv6XDtePDOrtUSOqWwmvYa7PTRiLQvIZkriN4zFxEJfkpx7yiWurrFRQTw>wET7z3APVwWLb5suGR4vTptv1m9DkTWWxkk+1+Ek1QM=</nXeGKudETKPeaCNGFh5i5IeuWeXv6XDtePDOrtUSOqWwmvYa7PTRiLQvIZkriN4zFxEJfkpx7yiWurrFRQTw>
</file>

<file path=customXml/item28.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5.0</_Version>
    <_Status xmlns="http://schemas.microsoft.com/sharepoint/v3/fields">Draft</_Status>
    <_Revision xmlns="http://schemas.microsoft.com/sharepoint/v3/fields" xsi:nil="true"/>
    <_dlc_DocId xmlns="6ea2932a-8f79-4890-bec8-610a421fbf54">5WJMDFPJ5KJM-329406713-73</_dlc_DocId>
    <_dlc_DocIdUrl xmlns="6ea2932a-8f79-4890-bec8-610a421fbf54">
      <Url>https://share.enx.com/wg-isa/_layouts/15/DocIdRedir.aspx?ID=5WJMDFPJ5KJM-329406713-73</Url>
      <Description>5WJMDFPJ5KJM-329406713-73</Description>
    </_dlc_DocIdUrl>
  </documentManagement>
</p:properties>
</file>

<file path=customXml/item29.xml><?xml version="1.0" encoding="utf-8"?>
<NovaPath_docClass>Internal</NovaPath_docClass>
</file>

<file path=customXml/item3.xml><?xml version="1.0" encoding="utf-8"?>
<nXeGKudETKPeaCNGFh5i0BGlH9ci87cLWvMx3DlPzuAPh2gY9s703zKUS7uW>VPBK9NgwDNe5bsnMjGNIi5FXHDSuQ7AtVtsuwgdo7W4EpBi7fXHmTKHTRw2l7rE/ssxGf99ezRQTarQCIcwEc20R4Y+qtfJAOCrUFBktp8FxHmaBGbXZc6Vu9U7GwMjc</nXeGKudETKPeaCNGFh5i0BGlH9ci87cLWvMx3DlPzuAPh2gY9s703zKUS7uW>
</file>

<file path=customXml/item30.xml><?xml version="1.0" encoding="utf-8"?>
<nXeGKudETKPeaCNGFh5i2aVdoOsLYjULCdH7T707tDyRRmguot4fEcJ2iD6f9>ua//ROd/YLeEeCaWiPYDBA==</nXeGKudETKPeaCNGFh5i2aVdoOsLYjULCdH7T707tDyRRmguot4fEcJ2iD6f9>
</file>

<file path=customXml/item31.xml><?xml version="1.0" encoding="utf-8"?>
<NovaPath_DocumentType>0</NovaPath_DocumentType>
</file>

<file path=customXml/item32.xml><?xml version="1.0" encoding="utf-8"?>
<?mso-contentType ?>
<FormTemplates xmlns="http://schemas.microsoft.com/sharepoint/v3/contenttype/forms">
  <Display>DocumentLibraryForm</Display>
  <Edit>DocumentLibraryForm</Edit>
  <New>DocumentLibraryForm</New>
</FormTemplates>
</file>

<file path=customXml/item4.xml><?xml version="1.0" encoding="utf-8"?>
<nXeGKudETKPeaCNGFh5i8sltj09I1nJ8AlBUytNZ1Ehih9jnZMZtoeNI9UMZ5>DLypFCKquMi/teLBbvv3qpcV0N7cfyNFSRWKMBAlKhI=</nXeGKudETKPeaCNGFh5i8sltj09I1nJ8AlBUytNZ1Ehih9jnZMZtoeNI9UMZ5>
</file>

<file path=customXml/item5.xml><?xml version="1.0" encoding="utf-8"?>
<nXeGKudETKPeaCNGFh5ix5fP7fSWtl37NIroXmZN38TajkfZeW3Vf6bvmNn8>EHZkKmMObx4/NzVJgmIoDfjpznLcPT5gwzIuQhUKNyz3yWnPxzm25MFdL4tzwHFB</nXeGKudETKPeaCNGFh5ix5fP7fSWtl37NIroXmZN38TajkfZeW3Vf6bvmNn8>
</file>

<file path=customXml/item6.xml><?xml version="1.0" encoding="utf-8"?>
<nXeGKudETKPeaCNGFh5i5JKJLOqxkMZWB6LsYfMaI9RtbpE1WkCpXazESWus5B>ApU8tk3K67bP8Uc8J4Y8w4Qbp3vFAFrMprIqldOs9Mtzd3SyZl5pK6IhK0/ZGvAmQU3BksIQ9SPBUT6gw5nXLw==</nXeGKudETKPeaCNGFh5i5JKJLOqxkMZWB6LsYfMaI9RtbpE1WkCpXazESWus5B>
</file>

<file path=customXml/item7.xml><?xml version="1.0" encoding="utf-8"?>
<NovaPath_docPath>https:\share.enx.com\wg-isa\Shared Documents</NovaPath_docPath>
</file>

<file path=customXml/item8.xml><?xml version="1.0" encoding="utf-8"?>
<NovaPath_DocInfoFromAfterSave>True</NovaPath_DocInfoFromAfterSave>
</file>

<file path=customXml/item9.xml><?xml version="1.0" encoding="utf-8"?>
<nXeGKudETKPeaCNGFh5ix5fP7fSWtl37NIroXmYBQsS1cecqKZfGozr8W9iy>bj//4UdkFO89WgSYlzSCHA==</nXeGKudETKPeaCNGFh5ix5fP7fSWtl37NIroXmYBQsS1cecqKZfGozr8W9iy>
</file>

<file path=customXml/itemProps1.xml><?xml version="1.0" encoding="utf-8"?>
<ds:datastoreItem xmlns:ds="http://schemas.openxmlformats.org/officeDocument/2006/customXml" ds:itemID="{46A8FAFE-E93D-4A96-A716-F0B9CE73FC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6ea2932a-8f79-4890-bec8-610a421fbf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0.xml><?xml version="1.0" encoding="utf-8"?>
<ds:datastoreItem xmlns:ds="http://schemas.openxmlformats.org/officeDocument/2006/customXml" ds:itemID="{A9B9AB06-D410-41E7-9601-6F0FBE66BF66}">
  <ds:schemaRefs/>
</ds:datastoreItem>
</file>

<file path=customXml/itemProps11.xml><?xml version="1.0" encoding="utf-8"?>
<ds:datastoreItem xmlns:ds="http://schemas.openxmlformats.org/officeDocument/2006/customXml" ds:itemID="{A96BAD2E-5211-4B61-BC74-D4A137D3A5C5}">
  <ds:schemaRefs/>
</ds:datastoreItem>
</file>

<file path=customXml/itemProps12.xml><?xml version="1.0" encoding="utf-8"?>
<ds:datastoreItem xmlns:ds="http://schemas.openxmlformats.org/officeDocument/2006/customXml" ds:itemID="{A7F0D8DE-12F3-4C1C-90E6-38FBF2609324}">
  <ds:schemaRefs/>
</ds:datastoreItem>
</file>

<file path=customXml/itemProps13.xml><?xml version="1.0" encoding="utf-8"?>
<ds:datastoreItem xmlns:ds="http://schemas.openxmlformats.org/officeDocument/2006/customXml" ds:itemID="{1F2D198F-F63B-41B8-BD97-D09EE589CB07}">
  <ds:schemaRefs/>
</ds:datastoreItem>
</file>

<file path=customXml/itemProps14.xml><?xml version="1.0" encoding="utf-8"?>
<ds:datastoreItem xmlns:ds="http://schemas.openxmlformats.org/officeDocument/2006/customXml" ds:itemID="{4D885EE5-ABF9-49B2-A5F2-D1EAD3A26844}">
  <ds:schemaRefs/>
</ds:datastoreItem>
</file>

<file path=customXml/itemProps15.xml><?xml version="1.0" encoding="utf-8"?>
<ds:datastoreItem xmlns:ds="http://schemas.openxmlformats.org/officeDocument/2006/customXml" ds:itemID="{2A5FD1EA-CCA8-4107-BF34-33BF3038BDB6}">
  <ds:schemaRefs/>
</ds:datastoreItem>
</file>

<file path=customXml/itemProps16.xml><?xml version="1.0" encoding="utf-8"?>
<ds:datastoreItem xmlns:ds="http://schemas.openxmlformats.org/officeDocument/2006/customXml" ds:itemID="{19EFD41B-6A24-46E0-9FAE-2B6F22198CAE}">
  <ds:schemaRefs/>
</ds:datastoreItem>
</file>

<file path=customXml/itemProps17.xml><?xml version="1.0" encoding="utf-8"?>
<ds:datastoreItem xmlns:ds="http://schemas.openxmlformats.org/officeDocument/2006/customXml" ds:itemID="{A5B56126-CE05-4379-A078-C92778E5CA56}">
  <ds:schemaRefs/>
</ds:datastoreItem>
</file>

<file path=customXml/itemProps18.xml><?xml version="1.0" encoding="utf-8"?>
<ds:datastoreItem xmlns:ds="http://schemas.openxmlformats.org/officeDocument/2006/customXml" ds:itemID="{AEE64D2F-AFFA-4787-B859-3C36DB85FE72}">
  <ds:schemaRefs/>
</ds:datastoreItem>
</file>

<file path=customXml/itemProps19.xml><?xml version="1.0" encoding="utf-8"?>
<ds:datastoreItem xmlns:ds="http://schemas.openxmlformats.org/officeDocument/2006/customXml" ds:itemID="{848193A6-78EB-4525-B6A0-172802EC4D3B}">
  <ds:schemaRefs/>
</ds:datastoreItem>
</file>

<file path=customXml/itemProps2.xml><?xml version="1.0" encoding="utf-8"?>
<ds:datastoreItem xmlns:ds="http://schemas.openxmlformats.org/officeDocument/2006/customXml" ds:itemID="{8313940A-3CAD-447A-A641-B47345ABC446}">
  <ds:schemaRefs>
    <ds:schemaRef ds:uri="http://schemas.microsoft.com/sharepoint/events"/>
  </ds:schemaRefs>
</ds:datastoreItem>
</file>

<file path=customXml/itemProps20.xml><?xml version="1.0" encoding="utf-8"?>
<ds:datastoreItem xmlns:ds="http://schemas.openxmlformats.org/officeDocument/2006/customXml" ds:itemID="{7186119D-8550-4354-9867-0DD06ADE8C0A}">
  <ds:schemaRefs/>
</ds:datastoreItem>
</file>

<file path=customXml/itemProps21.xml><?xml version="1.0" encoding="utf-8"?>
<ds:datastoreItem xmlns:ds="http://schemas.openxmlformats.org/officeDocument/2006/customXml" ds:itemID="{69DC01BB-8F4C-42F7-B209-542DABB87428}">
  <ds:schemaRefs/>
</ds:datastoreItem>
</file>

<file path=customXml/itemProps22.xml><?xml version="1.0" encoding="utf-8"?>
<ds:datastoreItem xmlns:ds="http://schemas.openxmlformats.org/officeDocument/2006/customXml" ds:itemID="{DBCC22AC-622A-4B21-B194-D8AF41F88213}">
  <ds:schemaRefs/>
</ds:datastoreItem>
</file>

<file path=customXml/itemProps23.xml><?xml version="1.0" encoding="utf-8"?>
<ds:datastoreItem xmlns:ds="http://schemas.openxmlformats.org/officeDocument/2006/customXml" ds:itemID="{DC0C298D-34BB-4E28-97EF-E413A17C3078}">
  <ds:schemaRefs/>
</ds:datastoreItem>
</file>

<file path=customXml/itemProps24.xml><?xml version="1.0" encoding="utf-8"?>
<ds:datastoreItem xmlns:ds="http://schemas.openxmlformats.org/officeDocument/2006/customXml" ds:itemID="{CBFB1602-3CFF-40E8-AE55-AE27C8E6FA11}">
  <ds:schemaRefs/>
</ds:datastoreItem>
</file>

<file path=customXml/itemProps25.xml><?xml version="1.0" encoding="utf-8"?>
<ds:datastoreItem xmlns:ds="http://schemas.openxmlformats.org/officeDocument/2006/customXml" ds:itemID="{873A5306-0112-4794-A8A0-79CC49A02C29}">
  <ds:schemaRefs/>
</ds:datastoreItem>
</file>

<file path=customXml/itemProps26.xml><?xml version="1.0" encoding="utf-8"?>
<ds:datastoreItem xmlns:ds="http://schemas.openxmlformats.org/officeDocument/2006/customXml" ds:itemID="{513C54B8-65F9-43C1-90EB-7E0DA8AE74F3}">
  <ds:schemaRefs/>
</ds:datastoreItem>
</file>

<file path=customXml/itemProps27.xml><?xml version="1.0" encoding="utf-8"?>
<ds:datastoreItem xmlns:ds="http://schemas.openxmlformats.org/officeDocument/2006/customXml" ds:itemID="{8451C2FC-5F78-4454-8D72-086A8D0BA35B}">
  <ds:schemaRefs/>
</ds:datastoreItem>
</file>

<file path=customXml/itemProps28.xml><?xml version="1.0" encoding="utf-8"?>
<ds:datastoreItem xmlns:ds="http://schemas.openxmlformats.org/officeDocument/2006/customXml" ds:itemID="{B46826F4-DB21-4F2C-84E5-FAFD455BF5F3}">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infopath/2007/PartnerControls"/>
    <ds:schemaRef ds:uri="http://purl.org/dc/terms/"/>
    <ds:schemaRef ds:uri="6ea2932a-8f79-4890-bec8-610a421fbf54"/>
    <ds:schemaRef ds:uri="http://schemas.microsoft.com/sharepoint/v3/fields"/>
    <ds:schemaRef ds:uri="http://schemas.microsoft.com/office/2006/metadata/properties"/>
    <ds:schemaRef ds:uri="http://purl.org/dc/dcmitype/"/>
  </ds:schemaRefs>
</ds:datastoreItem>
</file>

<file path=customXml/itemProps29.xml><?xml version="1.0" encoding="utf-8"?>
<ds:datastoreItem xmlns:ds="http://schemas.openxmlformats.org/officeDocument/2006/customXml" ds:itemID="{1F2E3624-C406-438B-95E3-39868F4895E5}">
  <ds:schemaRefs/>
</ds:datastoreItem>
</file>

<file path=customXml/itemProps3.xml><?xml version="1.0" encoding="utf-8"?>
<ds:datastoreItem xmlns:ds="http://schemas.openxmlformats.org/officeDocument/2006/customXml" ds:itemID="{CE4F59D3-2F31-4DC9-8DDD-944D5F16F1C6}">
  <ds:schemaRefs/>
</ds:datastoreItem>
</file>

<file path=customXml/itemProps30.xml><?xml version="1.0" encoding="utf-8"?>
<ds:datastoreItem xmlns:ds="http://schemas.openxmlformats.org/officeDocument/2006/customXml" ds:itemID="{0F047539-17B5-440B-95C8-300A224EB689}">
  <ds:schemaRefs/>
</ds:datastoreItem>
</file>

<file path=customXml/itemProps31.xml><?xml version="1.0" encoding="utf-8"?>
<ds:datastoreItem xmlns:ds="http://schemas.openxmlformats.org/officeDocument/2006/customXml" ds:itemID="{0DF58255-3354-4DF7-96DF-22A1FAAAF7ED}">
  <ds:schemaRefs/>
</ds:datastoreItem>
</file>

<file path=customXml/itemProps32.xml><?xml version="1.0" encoding="utf-8"?>
<ds:datastoreItem xmlns:ds="http://schemas.openxmlformats.org/officeDocument/2006/customXml" ds:itemID="{A6549076-2559-447F-BD36-62085F3D075E}">
  <ds:schemaRefs>
    <ds:schemaRef ds:uri="http://schemas.microsoft.com/sharepoint/v3/contenttype/forms"/>
  </ds:schemaRefs>
</ds:datastoreItem>
</file>

<file path=customXml/itemProps4.xml><?xml version="1.0" encoding="utf-8"?>
<ds:datastoreItem xmlns:ds="http://schemas.openxmlformats.org/officeDocument/2006/customXml" ds:itemID="{4E13210C-8DD2-42D9-B6B9-266882AA054E}">
  <ds:schemaRefs/>
</ds:datastoreItem>
</file>

<file path=customXml/itemProps5.xml><?xml version="1.0" encoding="utf-8"?>
<ds:datastoreItem xmlns:ds="http://schemas.openxmlformats.org/officeDocument/2006/customXml" ds:itemID="{255FCB1E-1098-47A7-B6DA-7861FEC5B54B}">
  <ds:schemaRefs/>
</ds:datastoreItem>
</file>

<file path=customXml/itemProps6.xml><?xml version="1.0" encoding="utf-8"?>
<ds:datastoreItem xmlns:ds="http://schemas.openxmlformats.org/officeDocument/2006/customXml" ds:itemID="{57EFD2B7-6233-4383-9B14-D3E9F720BB78}">
  <ds:schemaRefs/>
</ds:datastoreItem>
</file>

<file path=customXml/itemProps7.xml><?xml version="1.0" encoding="utf-8"?>
<ds:datastoreItem xmlns:ds="http://schemas.openxmlformats.org/officeDocument/2006/customXml" ds:itemID="{B985A8CC-67C5-460D-899C-DB98C01A1BA0}">
  <ds:schemaRefs/>
</ds:datastoreItem>
</file>

<file path=customXml/itemProps8.xml><?xml version="1.0" encoding="utf-8"?>
<ds:datastoreItem xmlns:ds="http://schemas.openxmlformats.org/officeDocument/2006/customXml" ds:itemID="{379E7BEB-805B-490F-8EBF-E5DDDBF0B244}">
  <ds:schemaRefs/>
</ds:datastoreItem>
</file>

<file path=customXml/itemProps9.xml><?xml version="1.0" encoding="utf-8"?>
<ds:datastoreItem xmlns:ds="http://schemas.openxmlformats.org/officeDocument/2006/customXml" ds:itemID="{906A654D-861E-40DA-B247-B7014D61BEB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7</vt:i4>
      </vt:variant>
    </vt:vector>
  </HeadingPairs>
  <TitlesOfParts>
    <vt:vector size="19" baseType="lpstr">
      <vt:lpstr>Willkommen</vt:lpstr>
      <vt:lpstr>Deckblatt</vt:lpstr>
      <vt:lpstr>Reifegrade</vt:lpstr>
      <vt:lpstr>Definitionen</vt:lpstr>
      <vt:lpstr>Informationssicherheit</vt:lpstr>
      <vt:lpstr>Prototypenschutz</vt:lpstr>
      <vt:lpstr>Datenschutz</vt:lpstr>
      <vt:lpstr>Ergebnisse (ISA5)</vt:lpstr>
      <vt:lpstr>Ergebnisse (ISA4)</vt:lpstr>
      <vt:lpstr>Beispiele KPI</vt:lpstr>
      <vt:lpstr>Lizenz</vt:lpstr>
      <vt:lpstr>Änderungshistorie</vt:lpstr>
      <vt:lpstr>'Beispiele KPI'!Druckbereich</vt:lpstr>
      <vt:lpstr>Deckblatt!Druckbereich</vt:lpstr>
      <vt:lpstr>Definitionen!Druckbereich</vt:lpstr>
      <vt:lpstr>'Ergebnisse (ISA4)'!Druckbereich</vt:lpstr>
      <vt:lpstr>'Ergebnisse (ISA5)'!Druckbereich</vt:lpstr>
      <vt:lpstr>Reifegrade!Druckbereich</vt:lpstr>
      <vt:lpstr>Willkommen!Druckbereich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Security Assessment</dc:title>
  <dc:subject>Information Security</dc:subject>
  <dc:creator>ENX WG ISA</dc:creator>
  <cp:keywords>Public</cp:keywords>
  <dc:description>Siehe Tablelenblatt "Lizenz"</dc:description>
  <cp:lastModifiedBy>Froelich, Jens (I/EZ-Z)</cp:lastModifiedBy>
  <cp:revision/>
  <cp:lastPrinted>2020-11-16T11:33:32Z</cp:lastPrinted>
  <dcterms:created xsi:type="dcterms:W3CDTF">2012-07-03T07:09:06Z</dcterms:created>
  <dcterms:modified xsi:type="dcterms:W3CDTF">2022-04-27T12:36:31Z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en-ID">
    <vt:lpwstr>GXG28P7KHK0P1M0LU45V9R1XVO</vt:lpwstr>
  </property>
  <property fmtid="{D5CDD505-2E9C-101B-9397-08002B2CF9AE}" pid="3" name="Klassifizierungs-ID">
    <vt:lpwstr>1030</vt:lpwstr>
  </property>
  <property fmtid="{D5CDD505-2E9C-101B-9397-08002B2CF9AE}" pid="4" name="Klassifizierung">
    <vt:lpwstr>Internal</vt:lpwstr>
  </property>
  <property fmtid="{D5CDD505-2E9C-101B-9397-08002B2CF9AE}" pid="5" name="Klassifizierungs-Datum">
    <vt:lpwstr>06/27/2018 12:15:55</vt:lpwstr>
  </property>
  <property fmtid="{D5CDD505-2E9C-101B-9397-08002B2CF9AE}" pid="6" name="ContentTypeId">
    <vt:lpwstr>0x010100DED90ECB15D3574FA043D70EFB4E7BE8</vt:lpwstr>
  </property>
  <property fmtid="{D5CDD505-2E9C-101B-9397-08002B2CF9AE}" pid="7" name="NovaPath-Version">
    <vt:lpwstr>4.6.8.12343</vt:lpwstr>
  </property>
  <property fmtid="{D5CDD505-2E9C-101B-9397-08002B2CF9AE}" pid="8" name="_dlc_DocIdItemGuid">
    <vt:lpwstr>005ce0b5-cc87-4d57-8115-9c211ce91609</vt:lpwstr>
  </property>
  <property fmtid="{D5CDD505-2E9C-101B-9397-08002B2CF9AE}" pid="9" name="MSIP_Label_924dbb1d-991d-4bbd-aad5-33bac1d8ffaf_Enabled">
    <vt:lpwstr>True</vt:lpwstr>
  </property>
  <property fmtid="{D5CDD505-2E9C-101B-9397-08002B2CF9AE}" pid="10" name="MSIP_Label_924dbb1d-991d-4bbd-aad5-33bac1d8ffaf_SiteId">
    <vt:lpwstr>9652d7c2-1ccf-4940-8151-4a92bd474ed0</vt:lpwstr>
  </property>
  <property fmtid="{D5CDD505-2E9C-101B-9397-08002B2CF9AE}" pid="11" name="MSIP_Label_924dbb1d-991d-4bbd-aad5-33bac1d8ffaf_Owner">
    <vt:lpwstr>jrillin@emea.corpdir.net</vt:lpwstr>
  </property>
  <property fmtid="{D5CDD505-2E9C-101B-9397-08002B2CF9AE}" pid="12" name="MSIP_Label_924dbb1d-991d-4bbd-aad5-33bac1d8ffaf_SetDate">
    <vt:lpwstr>2020-04-03T05:36:08.7392863Z</vt:lpwstr>
  </property>
  <property fmtid="{D5CDD505-2E9C-101B-9397-08002B2CF9AE}" pid="13" name="MSIP_Label_924dbb1d-991d-4bbd-aad5-33bac1d8ffaf_Name">
    <vt:lpwstr>Internal</vt:lpwstr>
  </property>
  <property fmtid="{D5CDD505-2E9C-101B-9397-08002B2CF9AE}" pid="14" name="MSIP_Label_924dbb1d-991d-4bbd-aad5-33bac1d8ffaf_Application">
    <vt:lpwstr>Microsoft Azure Information Protection</vt:lpwstr>
  </property>
  <property fmtid="{D5CDD505-2E9C-101B-9397-08002B2CF9AE}" pid="15" name="MSIP_Label_924dbb1d-991d-4bbd-aad5-33bac1d8ffaf_Extended_MSFT_Method">
    <vt:lpwstr>Automatic</vt:lpwstr>
  </property>
  <property fmtid="{D5CDD505-2E9C-101B-9397-08002B2CF9AE}" pid="16" name="MSIP_Label_c182816e-6ca7-4b1e-a6b4-ef9d4c1b1385_Enabled">
    <vt:lpwstr>True</vt:lpwstr>
  </property>
  <property fmtid="{D5CDD505-2E9C-101B-9397-08002B2CF9AE}" pid="17" name="MSIP_Label_c182816e-6ca7-4b1e-a6b4-ef9d4c1b1385_SiteId">
    <vt:lpwstr>eb70b763-b6d7-4486-8555-8831709a784e</vt:lpwstr>
  </property>
  <property fmtid="{D5CDD505-2E9C-101B-9397-08002B2CF9AE}" pid="18" name="MSIP_Label_c182816e-6ca7-4b1e-a6b4-ef9d4c1b1385_Owner">
    <vt:lpwstr>Marc.Peter@zf.com</vt:lpwstr>
  </property>
  <property fmtid="{D5CDD505-2E9C-101B-9397-08002B2CF9AE}" pid="19" name="MSIP_Label_c182816e-6ca7-4b1e-a6b4-ef9d4c1b1385_SetDate">
    <vt:lpwstr>2019-12-11T15:09:16.4372933Z</vt:lpwstr>
  </property>
  <property fmtid="{D5CDD505-2E9C-101B-9397-08002B2CF9AE}" pid="20" name="MSIP_Label_c182816e-6ca7-4b1e-a6b4-ef9d4c1b1385_Name">
    <vt:lpwstr>Internal</vt:lpwstr>
  </property>
  <property fmtid="{D5CDD505-2E9C-101B-9397-08002B2CF9AE}" pid="21" name="MSIP_Label_c182816e-6ca7-4b1e-a6b4-ef9d4c1b1385_Application">
    <vt:lpwstr>Microsoft Azure Information Protection</vt:lpwstr>
  </property>
  <property fmtid="{D5CDD505-2E9C-101B-9397-08002B2CF9AE}" pid="22" name="MSIP_Label_c182816e-6ca7-4b1e-a6b4-ef9d4c1b1385_Extended_MSFT_Method">
    <vt:lpwstr>Automatic</vt:lpwstr>
  </property>
  <property fmtid="{D5CDD505-2E9C-101B-9397-08002B2CF9AE}" pid="23" name="MSIP_Label_b1c9b508-7c6e-42bd-bedf-808292653d6c_Enabled">
    <vt:lpwstr>true</vt:lpwstr>
  </property>
  <property fmtid="{D5CDD505-2E9C-101B-9397-08002B2CF9AE}" pid="24" name="MSIP_Label_b1c9b508-7c6e-42bd-bedf-808292653d6c_SetDate">
    <vt:lpwstr>2022-04-27T12:36:31Z</vt:lpwstr>
  </property>
  <property fmtid="{D5CDD505-2E9C-101B-9397-08002B2CF9AE}" pid="25" name="MSIP_Label_b1c9b508-7c6e-42bd-bedf-808292653d6c_Method">
    <vt:lpwstr>Standard</vt:lpwstr>
  </property>
  <property fmtid="{D5CDD505-2E9C-101B-9397-08002B2CF9AE}" pid="26" name="MSIP_Label_b1c9b508-7c6e-42bd-bedf-808292653d6c_Name">
    <vt:lpwstr>b1c9b508-7c6e-42bd-bedf-808292653d6c</vt:lpwstr>
  </property>
  <property fmtid="{D5CDD505-2E9C-101B-9397-08002B2CF9AE}" pid="27" name="MSIP_Label_b1c9b508-7c6e-42bd-bedf-808292653d6c_SiteId">
    <vt:lpwstr>2882be50-2012-4d88-ac86-544124e120c8</vt:lpwstr>
  </property>
  <property fmtid="{D5CDD505-2E9C-101B-9397-08002B2CF9AE}" pid="28" name="MSIP_Label_b1c9b508-7c6e-42bd-bedf-808292653d6c_ActionId">
    <vt:lpwstr>210a83a8-8beb-4d0e-99f9-0dc1cebca1a5</vt:lpwstr>
  </property>
  <property fmtid="{D5CDD505-2E9C-101B-9397-08002B2CF9AE}" pid="29" name="MSIP_Label_b1c9b508-7c6e-42bd-bedf-808292653d6c_ContentBits">
    <vt:lpwstr>3</vt:lpwstr>
  </property>
</Properties>
</file>